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4. Financiero\Abril\Editable\"/>
    </mc:Choice>
  </mc:AlternateContent>
  <xr:revisionPtr revIDLastSave="0" documentId="13_ncr:1_{6CC4717F-2E9D-43CB-BB2F-668055F0DA97}" xr6:coauthVersionLast="47" xr6:coauthVersionMax="47" xr10:uidLastSave="{00000000-0000-0000-0000-000000000000}"/>
  <bookViews>
    <workbookView xWindow="-120" yWindow="-120" windowWidth="19440" windowHeight="15000" firstSheet="11" activeTab="11" xr2:uid="{00000000-000D-0000-FFFF-FFFF0000000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6" state="hidden" r:id="rId11"/>
    <sheet name="2022" sheetId="15" r:id="rId12"/>
    <sheet name="Criterios" sheetId="12" state="hidden" r:id="rId13"/>
  </sheets>
  <definedNames>
    <definedName name="_xlnm._FilterDatabase" localSheetId="12"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11">'2022'!$A$1:$ET$21</definedName>
    <definedName name="_xlnm.Print_Area" localSheetId="0">Carátula!$A$1:$L$30</definedName>
    <definedName name="_xlnm.Print_Area" localSheetId="12">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X10" i="16" l="1"/>
  <c r="CW10" i="16"/>
  <c r="CV10" i="16"/>
  <c r="CU10" i="16"/>
  <c r="CT10" i="16"/>
  <c r="CS10" i="16"/>
  <c r="CR10" i="16"/>
  <c r="CN10" i="16"/>
  <c r="CM10" i="16"/>
  <c r="CG10" i="16"/>
  <c r="CF10" i="16"/>
  <c r="CE10" i="16"/>
  <c r="CD10" i="16"/>
  <c r="CC10" i="16"/>
  <c r="CB10" i="16"/>
  <c r="CA10" i="16"/>
  <c r="BZ10" i="16"/>
  <c r="BY10" i="16"/>
  <c r="BX10" i="16"/>
  <c r="BW10" i="16"/>
  <c r="BV10" i="16"/>
  <c r="BP10" i="16"/>
  <c r="BO10" i="16"/>
  <c r="BN10" i="16"/>
  <c r="BM10" i="16"/>
  <c r="BL10" i="16"/>
  <c r="BK10" i="16"/>
  <c r="BJ10" i="16"/>
  <c r="BI10" i="16"/>
  <c r="BH10" i="16"/>
  <c r="BG10" i="16"/>
  <c r="BF10" i="16"/>
  <c r="BE10" i="16"/>
  <c r="AY10" i="16"/>
  <c r="AX10" i="16"/>
  <c r="AW10" i="16"/>
  <c r="AV10" i="16"/>
  <c r="AU10" i="16"/>
  <c r="AT10" i="16"/>
  <c r="AS10" i="16"/>
  <c r="AR10" i="16"/>
  <c r="AQ10" i="16"/>
  <c r="AP10" i="16"/>
  <c r="AO10" i="16"/>
  <c r="AN10" i="16"/>
  <c r="AH10" i="16"/>
  <c r="AG10" i="16"/>
  <c r="AF10" i="16"/>
  <c r="AE10" i="16"/>
  <c r="AD10" i="16"/>
  <c r="AC10" i="16"/>
  <c r="AB10" i="16"/>
  <c r="AA10" i="16"/>
  <c r="Z10" i="16"/>
  <c r="Y10" i="16"/>
  <c r="X10" i="16"/>
  <c r="W10" i="16"/>
  <c r="Q10" i="16"/>
  <c r="P10" i="16"/>
  <c r="O10" i="16"/>
  <c r="N10" i="16"/>
  <c r="M10" i="16"/>
  <c r="L10" i="16"/>
  <c r="K10" i="16"/>
  <c r="J10" i="16"/>
  <c r="I10" i="16"/>
  <c r="H10" i="16"/>
  <c r="G10" i="16"/>
  <c r="F10" i="16"/>
  <c r="GE9" i="16"/>
  <c r="FX9" i="16"/>
  <c r="FQ9" i="16"/>
  <c r="FJ9" i="16"/>
  <c r="FC9" i="16"/>
  <c r="EV9" i="16"/>
  <c r="EO9" i="16"/>
  <c r="EH9" i="16"/>
  <c r="DM9" i="16"/>
  <c r="DF9" i="16"/>
  <c r="DA9" i="16"/>
  <c r="CY9" i="16"/>
  <c r="CQ9" i="16"/>
  <c r="CP9" i="16"/>
  <c r="EA9" i="16" s="1"/>
  <c r="CO9" i="16"/>
  <c r="DT9" i="16" s="1"/>
  <c r="BC9" i="16"/>
  <c r="BA9" i="16"/>
  <c r="AJ9" i="16"/>
  <c r="U9" i="16"/>
  <c r="S9" i="16"/>
  <c r="GE8" i="16"/>
  <c r="FX8" i="16"/>
  <c r="FQ8" i="16"/>
  <c r="FJ8" i="16"/>
  <c r="FC8" i="16"/>
  <c r="EV8" i="16"/>
  <c r="EO8" i="16"/>
  <c r="EH8" i="16"/>
  <c r="EA8" i="16"/>
  <c r="DT8" i="16"/>
  <c r="DM8" i="16"/>
  <c r="DF8" i="16"/>
  <c r="DC8" i="16"/>
  <c r="DA8" i="16"/>
  <c r="CY8" i="16"/>
  <c r="BC8" i="16"/>
  <c r="BA8" i="16"/>
  <c r="AL8" i="16"/>
  <c r="AJ8" i="16"/>
  <c r="U8" i="16"/>
  <c r="S8" i="16"/>
  <c r="GE7" i="16"/>
  <c r="GE10" i="16" s="1"/>
  <c r="FX7" i="16"/>
  <c r="FQ7" i="16"/>
  <c r="FJ7" i="16"/>
  <c r="FC7" i="16"/>
  <c r="EV7" i="16"/>
  <c r="EV10" i="16" s="1"/>
  <c r="EO7" i="16"/>
  <c r="DM7" i="16"/>
  <c r="DF7" i="16"/>
  <c r="DA7" i="16"/>
  <c r="CY7" i="16"/>
  <c r="CQ7" i="16"/>
  <c r="EH7" i="16" s="1"/>
  <c r="CP7" i="16"/>
  <c r="CP10" i="16" s="1"/>
  <c r="CO7" i="16"/>
  <c r="DT7" i="16" s="1"/>
  <c r="BC7" i="16"/>
  <c r="BA7" i="16"/>
  <c r="AL7" i="16"/>
  <c r="AJ7" i="16"/>
  <c r="T7" i="16"/>
  <c r="U7" i="16" s="1"/>
  <c r="S7" i="16"/>
  <c r="FX10" i="16" l="1"/>
  <c r="DF10" i="16"/>
  <c r="DM10" i="16"/>
  <c r="EO10" i="16"/>
  <c r="FC10" i="16"/>
  <c r="EH10" i="16"/>
  <c r="FQ10" i="16"/>
  <c r="CO10" i="16"/>
  <c r="EA7" i="16"/>
  <c r="EA10" i="16" s="1"/>
  <c r="FJ10" i="16"/>
  <c r="F11" i="16"/>
  <c r="W11" i="16"/>
  <c r="AN11" i="16"/>
  <c r="BE11" i="16"/>
  <c r="BV11" i="16"/>
  <c r="DT10" i="16"/>
  <c r="CQ10" i="16"/>
  <c r="CM11" i="16" s="1"/>
  <c r="CY8" i="15"/>
  <c r="DA8" i="15"/>
  <c r="DA7" i="15"/>
  <c r="CY7" i="15"/>
  <c r="CW9" i="15"/>
  <c r="EV7" i="15" l="1"/>
  <c r="CS9" i="15"/>
  <c r="EO7" i="15"/>
  <c r="EH7" i="15" l="1"/>
  <c r="EA8" i="15" l="1"/>
  <c r="EA7" i="15"/>
  <c r="DM8" i="15" l="1"/>
  <c r="DM7" i="15"/>
  <c r="DT8" i="15"/>
  <c r="DT7" i="15"/>
  <c r="DF8" i="15" l="1"/>
  <c r="DF7" i="15"/>
  <c r="CN9" i="15"/>
  <c r="CX9" i="15" l="1"/>
  <c r="CV9" i="15"/>
  <c r="CU9" i="15"/>
  <c r="CT9" i="15"/>
  <c r="CR9" i="15"/>
  <c r="CQ9" i="15"/>
  <c r="CP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FC8" i="15"/>
  <c r="EV8" i="15"/>
  <c r="EO8" i="15"/>
  <c r="EH8" i="15"/>
  <c r="BC8" i="15"/>
  <c r="BA8" i="15"/>
  <c r="AJ8" i="15"/>
  <c r="U8" i="15"/>
  <c r="S8" i="15"/>
  <c r="EV9" i="15"/>
  <c r="GE7" i="15"/>
  <c r="FX7" i="15"/>
  <c r="FQ7" i="15"/>
  <c r="FJ7" i="15"/>
  <c r="FC7" i="15"/>
  <c r="BC7" i="15"/>
  <c r="BA7" i="15"/>
  <c r="AL7" i="15"/>
  <c r="AJ7" i="15"/>
  <c r="T7" i="15"/>
  <c r="U7" i="15" s="1"/>
  <c r="S7" i="15"/>
  <c r="EO9" i="15" l="1"/>
  <c r="CM10" i="15"/>
  <c r="W10" i="15"/>
  <c r="BV10" i="15"/>
  <c r="EH9" i="15"/>
  <c r="FJ9" i="15"/>
  <c r="FQ9" i="15"/>
  <c r="F10" i="15"/>
  <c r="AN10" i="15"/>
  <c r="BE10" i="15"/>
  <c r="DM9" i="15"/>
  <c r="FC9" i="15"/>
  <c r="DT9" i="15"/>
  <c r="FX9" i="15"/>
  <c r="EA9" i="15"/>
  <c r="GE9" i="15"/>
  <c r="DF9"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<sst xmlns="http://schemas.openxmlformats.org/spreadsheetml/2006/main" count="1575" uniqueCount="213">
  <si>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</si>
  <si>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</si>
  <si>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</si>
  <si>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</si>
  <si>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</si>
  <si>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</si>
  <si>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</si>
  <si>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</si>
  <si>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</si>
  <si>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</si>
  <si>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</si>
  <si>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</si>
  <si>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</si>
  <si>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</si>
  <si>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</si>
  <si>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</si>
  <si>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</si>
  <si>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</si>
  <si>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</si>
  <si>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</si>
  <si>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</si>
  <si>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</si>
  <si>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</si>
  <si>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</si>
  <si>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</si>
  <si>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</si>
  <si>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</si>
  <si>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</si>
  <si>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</si>
  <si>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</si>
  <si>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</si>
  <si>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</si>
  <si>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</si>
  <si>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</si>
  <si>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</si>
  <si>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</si>
  <si>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</si>
  <si>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</si>
  <si>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</si>
  <si>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</si>
  <si>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</si>
  <si>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</si>
  <si>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</si>
  <si>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</si>
  <si>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</si>
  <si>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</si>
  <si>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</si>
  <si>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</si>
  <si>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</si>
  <si>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</si>
  <si>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</si>
  <si>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</si>
  <si>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</si>
  <si>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</si>
  <si>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</si>
  <si>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</si>
  <si>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</si>
  <si>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</si>
  <si>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</si>
  <si>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</si>
  <si>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</si>
  <si>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</si>
  <si>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</si>
  <si>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</si>
  <si>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</si>
  <si>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</si>
  <si>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</si>
  <si>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</si>
  <si>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</si>
  <si>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</si>
  <si>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</si>
  <si>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</si>
  <si>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</si>
  <si>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</si>
  <si>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</si>
  <si>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</si>
  <si>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</si>
  <si>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</si>
  <si>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</si>
  <si>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</si>
  <si>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</si>
  <si>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</si>
  <si>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</si>
  <si>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</si>
  <si>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</si>
  <si>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</si>
  <si>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</si>
  <si>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</si>
  <si>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</si>
  <si>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</si>
  <si>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</si>
  <si>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</si>
  <si>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</si>
  <si>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</si>
  <si>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</si>
  <si>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</si>
  <si>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</si>
  <si>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</si>
  <si>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</si>
  <si>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</si>
  <si>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</si>
  <si>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</si>
  <si>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</si>
  <si>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</si>
  <si>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</si>
  <si>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</si>
  <si>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</si>
  <si>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</si>
  <si>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</si>
  <si>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</si>
  <si>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</si>
  <si>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</si>
  <si>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</si>
  <si>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</si>
  <si>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</si>
  <si>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</si>
  <si>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</si>
  <si>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</si>
  <si>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</si>
  <si>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</si>
  <si>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</si>
  <si>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</si>
  <si>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</si>
  <si>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</si>
  <si>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</si>
  <si>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</si>
  <si>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</si>
  <si>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</si>
  <si>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</si>
  <si>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</si>
  <si>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</si>
  <si>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</si>
  <si>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</si>
  <si>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</si>
  <si>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</si>
  <si>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</si>
  <si>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</si>
  <si>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</si>
  <si>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</si>
  <si>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</si>
  <si>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</si>
  <si>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</si>
  <si>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</si>
  <si>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</si>
  <si>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</si>
  <si>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</si>
  <si>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</si>
  <si>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</si>
  <si>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</si>
  <si>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</si>
  <si>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</si>
  <si>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</si>
  <si>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</si>
  <si>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</si>
  <si>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</si>
  <si>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</si>
  <si>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</si>
  <si>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</si>
  <si>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</si>
  <si>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</si>
  <si>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</si>
  <si>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</si>
  <si>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</si>
  <si>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</si>
  <si>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</si>
  <si>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</si>
  <si>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</si>
  <si>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</si>
  <si>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</si>
  <si>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</si>
  <si>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</si>
  <si>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</si>
  <si>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</si>
  <si>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</si>
  <si>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</si>
  <si>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</si>
  <si>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</si>
  <si>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</si>
  <si>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</si>
  <si>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</si>
  <si>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</si>
  <si>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</si>
  <si>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</si>
  <si>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</si>
  <si>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</si>
  <si>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</si>
  <si>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</si>
  <si>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</si>
  <si>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</si>
  <si>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</si>
  <si>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</si>
  <si>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</si>
  <si>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</si>
  <si>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</si>
  <si>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</si>
  <si>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</si>
  <si>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</si>
  <si>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</si>
  <si>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</si>
  <si>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</si>
  <si>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</si>
  <si>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Aprobado:</t>
  </si>
  <si>
    <t>Graciela  Rosydalia Fernández Corzo</t>
  </si>
  <si>
    <t>Directora Unidad de Planificación</t>
  </si>
  <si>
    <t>Elaborado por: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</si>
  <si>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</si>
  <si>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Andrés Miguel Pascual</t>
  </si>
  <si>
    <t>Especialista en Planificación</t>
  </si>
  <si>
    <t>Guatemala, 03 de enero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</si>
  <si>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</si>
  <si>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</si>
  <si>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</si>
  <si>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Guatemala, 03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</si>
</sst>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503">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33" fillId="5" borderId="0" xfId="0" applyFont="1" applyFill="1" applyProtection="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33" fillId="3" borderId="0" xfId="0" applyFont="1" applyFill="1" applyProtection="1">
      <protection locked="0"/>
    </xf>
    <xf numFmtId="0" fontId="28" fillId="3" borderId="12" xfId="0" applyFont="1" applyFill="1" applyBorder="1" applyAlignment="1" applyProtection="1">
      <alignment horizontal="center" vertical="center" wrapText="1"/>
      <protection locked="0"/>
    </xf>
    <xf numFmtId="165" fontId="33" fillId="3" borderId="1" xfId="0" applyNumberFormat="1" applyFont="1" applyFill="1" applyBorder="1" applyAlignment="1" applyProtection="1">
      <alignment vertical="center"/>
      <protection locked="0"/>
    </xf>
    <xf numFmtId="165" fontId="33" fillId="3" borderId="34" xfId="0" applyNumberFormat="1" applyFont="1" applyFill="1" applyBorder="1" applyAlignment="1" applyProtection="1">
      <alignment horizontal="left" vertical="center"/>
      <protection locked="0"/>
    </xf>
    <xf numFmtId="165" fontId="33" fillId="3" borderId="37" xfId="0" applyNumberFormat="1" applyFont="1" applyFill="1" applyBorder="1" applyAlignment="1" applyProtection="1">
      <alignment horizontal="left" vertical="center"/>
      <protection locked="0"/>
    </xf>
    <xf numFmtId="165" fontId="33" fillId="3" borderId="1" xfId="0" applyNumberFormat="1" applyFont="1" applyFill="1" applyBorder="1" applyAlignment="1" applyProtection="1">
      <alignment horizontal="left" vertical="center"/>
      <protection locked="0"/>
    </xf>
    <xf numFmtId="0" fontId="33" fillId="3" borderId="35" xfId="0" applyFont="1" applyFill="1" applyBorder="1" applyAlignment="1" applyProtection="1">
      <alignment horizontal="center" vertical="center" wrapText="1"/>
      <protection locked="0"/>
    </xf>
    <xf numFmtId="165" fontId="28" fillId="3" borderId="23" xfId="0" applyNumberFormat="1" applyFont="1" applyFill="1" applyBorder="1" applyAlignment="1" applyProtection="1">
      <alignment vertical="center"/>
      <protection locked="0"/>
    </xf>
    <xf numFmtId="0" fontId="29" fillId="3" borderId="0" xfId="0" applyFont="1" applyFill="1" applyProtection="1">
      <protection locked="0"/>
    </xf>
    <xf numFmtId="0" fontId="0" fillId="3" borderId="0" xfId="0" applyFill="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0" fontId="35"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3" borderId="12"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49" fontId="33" fillId="0" borderId="24" xfId="0" applyNumberFormat="1" applyFont="1" applyBorder="1" applyAlignment="1" applyProtection="1">
      <alignment horizontal="left" vertical="center" wrapText="1"/>
      <protection locked="0"/>
    </xf>
    <xf numFmtId="49" fontId="33" fillId="0" borderId="33" xfId="0" applyNumberFormat="1" applyFont="1" applyBorder="1" applyAlignment="1" applyProtection="1">
      <alignment horizontal="left"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68" t="s">
        <v>20</v>
      </c>
      <c r="B11" s="268"/>
      <c r="C11" s="268"/>
      <c r="D11" s="268"/>
      <c r="E11" s="268"/>
      <c r="F11" s="268"/>
      <c r="G11" s="268"/>
      <c r="H11" s="268"/>
      <c r="I11" s="268"/>
      <c r="J11" s="268"/>
      <c r="K11" s="268"/>
      <c r="L11" s="268"/>
    </row>
    <row r="12" spans="1:12" ht="24.75" customHeight="1" x14ac:dyDescent="0.45">
      <c r="A12" s="268" t="s">
        <v>96</v>
      </c>
      <c r="B12" s="268"/>
      <c r="C12" s="268"/>
      <c r="D12" s="268"/>
      <c r="E12" s="268"/>
      <c r="F12" s="268"/>
      <c r="G12" s="268"/>
      <c r="H12" s="268"/>
      <c r="I12" s="268"/>
      <c r="J12" s="268"/>
      <c r="K12" s="268"/>
      <c r="L12" s="268"/>
    </row>
    <row r="13" spans="1:12" ht="24.75" customHeight="1" x14ac:dyDescent="0.45">
      <c r="A13" s="270" t="s">
        <v>21</v>
      </c>
      <c r="B13" s="268"/>
      <c r="C13" s="268"/>
      <c r="D13" s="268"/>
      <c r="E13" s="268"/>
      <c r="F13" s="268"/>
      <c r="G13" s="268"/>
      <c r="H13" s="268"/>
      <c r="I13" s="268"/>
      <c r="J13" s="268"/>
      <c r="K13" s="268"/>
      <c r="L13" s="268"/>
    </row>
    <row r="14" spans="1:12" ht="24.75" customHeight="1" x14ac:dyDescent="0.45">
      <c r="A14" s="268" t="s">
        <v>22</v>
      </c>
      <c r="B14" s="268"/>
      <c r="C14" s="268"/>
      <c r="D14" s="268"/>
      <c r="E14" s="268"/>
      <c r="F14" s="268"/>
      <c r="G14" s="268"/>
      <c r="H14" s="268"/>
      <c r="I14" s="268"/>
      <c r="J14" s="268"/>
      <c r="K14" s="268"/>
      <c r="L14" s="268"/>
    </row>
    <row r="15" spans="1:12" ht="24.75" customHeight="1" x14ac:dyDescent="0.45">
      <c r="A15" s="268" t="s">
        <v>97</v>
      </c>
      <c r="B15" s="268"/>
      <c r="C15" s="268"/>
      <c r="D15" s="268"/>
      <c r="E15" s="268"/>
      <c r="F15" s="268"/>
      <c r="G15" s="268"/>
      <c r="H15" s="268"/>
      <c r="I15" s="268"/>
      <c r="J15" s="268"/>
      <c r="K15" s="268"/>
      <c r="L15" s="26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68" t="s">
        <v>95</v>
      </c>
      <c r="B19" s="268"/>
      <c r="C19" s="268"/>
      <c r="D19" s="268"/>
      <c r="E19" s="268"/>
      <c r="F19" s="268"/>
      <c r="G19" s="268"/>
      <c r="H19" s="268"/>
      <c r="I19" s="268"/>
      <c r="J19" s="268"/>
      <c r="K19" s="268"/>
      <c r="L19" s="268"/>
    </row>
    <row r="20" spans="1:12" ht="24.75" customHeight="1" x14ac:dyDescent="0.45">
      <c r="A20" s="268" t="s">
        <v>5</v>
      </c>
      <c r="B20" s="268"/>
      <c r="C20" s="268"/>
      <c r="D20" s="268"/>
      <c r="E20" s="268"/>
      <c r="F20" s="268"/>
      <c r="G20" s="268"/>
      <c r="H20" s="268"/>
      <c r="I20" s="268"/>
      <c r="J20" s="268"/>
      <c r="K20" s="268"/>
      <c r="L20" s="26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69"/>
      <c r="B28" s="269"/>
      <c r="C28" s="269"/>
      <c r="D28" s="269"/>
      <c r="E28" s="269"/>
      <c r="F28" s="269"/>
      <c r="G28" s="269"/>
      <c r="H28" s="269"/>
      <c r="I28" s="269"/>
      <c r="J28" s="269"/>
      <c r="K28" s="269"/>
      <c r="L28" s="26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67" t="s">
        <v>4</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141"/>
      <c r="BA2" s="141"/>
      <c r="BB2" s="141"/>
      <c r="BC2" s="141"/>
      <c r="BD2" s="141"/>
      <c r="BE2" s="367" t="s">
        <v>4</v>
      </c>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68" t="s">
        <v>0</v>
      </c>
      <c r="C4" s="368" t="s">
        <v>1</v>
      </c>
      <c r="D4" s="368" t="s">
        <v>2</v>
      </c>
      <c r="E4" s="371" t="s">
        <v>3</v>
      </c>
      <c r="F4" s="374" t="s">
        <v>18</v>
      </c>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143"/>
      <c r="BA4" s="143"/>
      <c r="BB4" s="143"/>
      <c r="BC4" s="143"/>
      <c r="BD4" s="143"/>
      <c r="BE4" s="376" t="s">
        <v>18</v>
      </c>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8"/>
      <c r="CN4" s="378"/>
      <c r="CO4" s="378"/>
      <c r="CP4" s="378"/>
      <c r="CQ4" s="378"/>
      <c r="CR4" s="378"/>
      <c r="CS4" s="378"/>
      <c r="CT4" s="378"/>
      <c r="CU4" s="378"/>
      <c r="CV4" s="378"/>
      <c r="CW4" s="378"/>
      <c r="CX4" s="379"/>
    </row>
    <row r="5" spans="2:192" ht="23.25" customHeight="1" thickBot="1" x14ac:dyDescent="0.3">
      <c r="B5" s="369"/>
      <c r="C5" s="369"/>
      <c r="D5" s="369"/>
      <c r="E5" s="372"/>
      <c r="F5" s="380">
        <v>2013</v>
      </c>
      <c r="G5" s="381"/>
      <c r="H5" s="381"/>
      <c r="I5" s="381"/>
      <c r="J5" s="381"/>
      <c r="K5" s="381"/>
      <c r="L5" s="381"/>
      <c r="M5" s="381"/>
      <c r="N5" s="381"/>
      <c r="O5" s="381"/>
      <c r="P5" s="381"/>
      <c r="Q5" s="382"/>
      <c r="R5" s="383" t="s">
        <v>32</v>
      </c>
      <c r="S5" s="385" t="s">
        <v>33</v>
      </c>
      <c r="T5" s="385" t="s">
        <v>34</v>
      </c>
      <c r="U5" s="387" t="s">
        <v>35</v>
      </c>
      <c r="V5" s="389" t="s">
        <v>36</v>
      </c>
      <c r="W5" s="380">
        <v>2014</v>
      </c>
      <c r="X5" s="381"/>
      <c r="Y5" s="381"/>
      <c r="Z5" s="381"/>
      <c r="AA5" s="381"/>
      <c r="AB5" s="381"/>
      <c r="AC5" s="381"/>
      <c r="AD5" s="381"/>
      <c r="AE5" s="381"/>
      <c r="AF5" s="381"/>
      <c r="AG5" s="381"/>
      <c r="AH5" s="382"/>
      <c r="AI5" s="383" t="s">
        <v>32</v>
      </c>
      <c r="AJ5" s="385" t="s">
        <v>33</v>
      </c>
      <c r="AK5" s="385" t="s">
        <v>34</v>
      </c>
      <c r="AL5" s="387" t="s">
        <v>35</v>
      </c>
      <c r="AM5" s="389" t="s">
        <v>36</v>
      </c>
      <c r="AN5" s="374">
        <v>2015</v>
      </c>
      <c r="AO5" s="375"/>
      <c r="AP5" s="375"/>
      <c r="AQ5" s="375"/>
      <c r="AR5" s="375"/>
      <c r="AS5" s="375"/>
      <c r="AT5" s="375"/>
      <c r="AU5" s="375"/>
      <c r="AV5" s="375"/>
      <c r="AW5" s="375"/>
      <c r="AX5" s="375"/>
      <c r="AY5" s="391"/>
      <c r="AZ5" s="383" t="s">
        <v>32</v>
      </c>
      <c r="BA5" s="385" t="s">
        <v>33</v>
      </c>
      <c r="BB5" s="385" t="s">
        <v>34</v>
      </c>
      <c r="BC5" s="385" t="s">
        <v>35</v>
      </c>
      <c r="BD5" s="389" t="s">
        <v>36</v>
      </c>
      <c r="BE5" s="380">
        <v>2016</v>
      </c>
      <c r="BF5" s="381"/>
      <c r="BG5" s="381"/>
      <c r="BH5" s="381"/>
      <c r="BI5" s="381"/>
      <c r="BJ5" s="381"/>
      <c r="BK5" s="381"/>
      <c r="BL5" s="381"/>
      <c r="BM5" s="381"/>
      <c r="BN5" s="381"/>
      <c r="BO5" s="381"/>
      <c r="BP5" s="382"/>
      <c r="BQ5" s="383" t="s">
        <v>32</v>
      </c>
      <c r="BR5" s="385" t="s">
        <v>33</v>
      </c>
      <c r="BS5" s="385" t="s">
        <v>34</v>
      </c>
      <c r="BT5" s="385" t="s">
        <v>35</v>
      </c>
      <c r="BU5" s="389" t="s">
        <v>36</v>
      </c>
      <c r="BV5" s="380">
        <v>2017</v>
      </c>
      <c r="BW5" s="381"/>
      <c r="BX5" s="381"/>
      <c r="BY5" s="381"/>
      <c r="BZ5" s="381"/>
      <c r="CA5" s="381"/>
      <c r="CB5" s="381"/>
      <c r="CC5" s="381"/>
      <c r="CD5" s="381"/>
      <c r="CE5" s="381"/>
      <c r="CF5" s="381"/>
      <c r="CG5" s="382"/>
      <c r="CH5" s="383" t="s">
        <v>32</v>
      </c>
      <c r="CI5" s="385" t="s">
        <v>33</v>
      </c>
      <c r="CJ5" s="385" t="s">
        <v>34</v>
      </c>
      <c r="CK5" s="385" t="s">
        <v>35</v>
      </c>
      <c r="CL5" s="399" t="s">
        <v>36</v>
      </c>
      <c r="CM5" s="401">
        <v>2020</v>
      </c>
      <c r="CN5" s="402"/>
      <c r="CO5" s="402"/>
      <c r="CP5" s="402"/>
      <c r="CQ5" s="402"/>
      <c r="CR5" s="402"/>
      <c r="CS5" s="402"/>
      <c r="CT5" s="402"/>
      <c r="CU5" s="402"/>
      <c r="CV5" s="402"/>
      <c r="CW5" s="402"/>
      <c r="CX5" s="403"/>
      <c r="CY5" s="404" t="s">
        <v>32</v>
      </c>
      <c r="CZ5" s="393" t="s">
        <v>33</v>
      </c>
      <c r="DA5" s="393" t="s">
        <v>34</v>
      </c>
      <c r="DB5" s="395" t="s">
        <v>35</v>
      </c>
      <c r="DC5" s="397" t="s">
        <v>36</v>
      </c>
      <c r="DG5" s="383" t="s">
        <v>32</v>
      </c>
      <c r="DH5" s="385" t="s">
        <v>33</v>
      </c>
      <c r="DI5" s="385" t="s">
        <v>34</v>
      </c>
      <c r="DJ5" s="406" t="s">
        <v>35</v>
      </c>
      <c r="DK5" s="408" t="s">
        <v>36</v>
      </c>
      <c r="DN5" s="383" t="s">
        <v>32</v>
      </c>
      <c r="DO5" s="385" t="s">
        <v>33</v>
      </c>
      <c r="DP5" s="385" t="s">
        <v>34</v>
      </c>
      <c r="DQ5" s="406" t="s">
        <v>35</v>
      </c>
      <c r="DR5" s="408" t="s">
        <v>36</v>
      </c>
      <c r="DU5" s="383" t="s">
        <v>32</v>
      </c>
      <c r="DV5" s="385" t="s">
        <v>33</v>
      </c>
      <c r="DW5" s="385" t="s">
        <v>34</v>
      </c>
      <c r="DX5" s="406" t="s">
        <v>35</v>
      </c>
      <c r="DY5" s="408" t="s">
        <v>36</v>
      </c>
      <c r="EB5" s="383" t="s">
        <v>32</v>
      </c>
      <c r="EC5" s="385" t="s">
        <v>33</v>
      </c>
      <c r="ED5" s="385" t="s">
        <v>34</v>
      </c>
      <c r="EE5" s="406" t="s">
        <v>35</v>
      </c>
      <c r="EF5" s="408" t="s">
        <v>36</v>
      </c>
      <c r="EI5" s="383" t="s">
        <v>32</v>
      </c>
      <c r="EJ5" s="385" t="s">
        <v>33</v>
      </c>
      <c r="EK5" s="385" t="s">
        <v>34</v>
      </c>
      <c r="EL5" s="406" t="s">
        <v>35</v>
      </c>
      <c r="EM5" s="408" t="s">
        <v>36</v>
      </c>
      <c r="EP5" s="383" t="s">
        <v>32</v>
      </c>
      <c r="EQ5" s="385" t="s">
        <v>33</v>
      </c>
      <c r="ER5" s="385" t="s">
        <v>34</v>
      </c>
      <c r="ES5" s="406" t="s">
        <v>35</v>
      </c>
      <c r="ET5" s="408" t="s">
        <v>36</v>
      </c>
      <c r="EW5" s="383" t="s">
        <v>32</v>
      </c>
      <c r="EX5" s="385" t="s">
        <v>33</v>
      </c>
      <c r="EY5" s="385" t="s">
        <v>34</v>
      </c>
      <c r="EZ5" s="406" t="s">
        <v>35</v>
      </c>
      <c r="FA5" s="408" t="s">
        <v>36</v>
      </c>
      <c r="FD5" s="383" t="s">
        <v>32</v>
      </c>
      <c r="FE5" s="385" t="s">
        <v>33</v>
      </c>
      <c r="FF5" s="385" t="s">
        <v>34</v>
      </c>
      <c r="FG5" s="406" t="s">
        <v>35</v>
      </c>
      <c r="FH5" s="408" t="s">
        <v>36</v>
      </c>
      <c r="FK5" s="383" t="s">
        <v>32</v>
      </c>
      <c r="FL5" s="385" t="s">
        <v>33</v>
      </c>
      <c r="FM5" s="385" t="s">
        <v>34</v>
      </c>
      <c r="FN5" s="406" t="s">
        <v>35</v>
      </c>
      <c r="FO5" s="408" t="s">
        <v>36</v>
      </c>
      <c r="FR5" s="383" t="s">
        <v>32</v>
      </c>
      <c r="FS5" s="385" t="s">
        <v>33</v>
      </c>
      <c r="FT5" s="385" t="s">
        <v>34</v>
      </c>
      <c r="FU5" s="406" t="s">
        <v>35</v>
      </c>
      <c r="FV5" s="408" t="s">
        <v>36</v>
      </c>
      <c r="FY5" s="383" t="s">
        <v>32</v>
      </c>
      <c r="FZ5" s="385" t="s">
        <v>33</v>
      </c>
      <c r="GA5" s="385" t="s">
        <v>34</v>
      </c>
      <c r="GB5" s="406" t="s">
        <v>35</v>
      </c>
      <c r="GC5" s="408" t="s">
        <v>36</v>
      </c>
      <c r="GF5" s="383" t="s">
        <v>32</v>
      </c>
      <c r="GG5" s="385" t="s">
        <v>33</v>
      </c>
      <c r="GH5" s="385" t="s">
        <v>34</v>
      </c>
      <c r="GI5" s="406" t="s">
        <v>35</v>
      </c>
      <c r="GJ5" s="408" t="s">
        <v>36</v>
      </c>
    </row>
    <row r="6" spans="2:192" ht="30.75" customHeight="1" thickBot="1" x14ac:dyDescent="0.3">
      <c r="B6" s="370"/>
      <c r="C6" s="370"/>
      <c r="D6" s="370"/>
      <c r="E6" s="373"/>
      <c r="F6" s="144" t="s">
        <v>8</v>
      </c>
      <c r="G6" s="145" t="s">
        <v>7</v>
      </c>
      <c r="H6" s="145" t="s">
        <v>9</v>
      </c>
      <c r="I6" s="145" t="s">
        <v>10</v>
      </c>
      <c r="J6" s="145" t="s">
        <v>9</v>
      </c>
      <c r="K6" s="145" t="s">
        <v>11</v>
      </c>
      <c r="L6" s="145" t="s">
        <v>11</v>
      </c>
      <c r="M6" s="145" t="s">
        <v>10</v>
      </c>
      <c r="N6" s="145" t="s">
        <v>12</v>
      </c>
      <c r="O6" s="145" t="s">
        <v>13</v>
      </c>
      <c r="P6" s="145" t="s">
        <v>14</v>
      </c>
      <c r="Q6" s="146" t="s">
        <v>15</v>
      </c>
      <c r="R6" s="384"/>
      <c r="S6" s="386"/>
      <c r="T6" s="386"/>
      <c r="U6" s="388"/>
      <c r="V6" s="390"/>
      <c r="W6" s="147" t="s">
        <v>16</v>
      </c>
      <c r="X6" s="148" t="s">
        <v>7</v>
      </c>
      <c r="Y6" s="148" t="s">
        <v>9</v>
      </c>
      <c r="Z6" s="148" t="s">
        <v>10</v>
      </c>
      <c r="AA6" s="148" t="s">
        <v>9</v>
      </c>
      <c r="AB6" s="148" t="s">
        <v>11</v>
      </c>
      <c r="AC6" s="148" t="s">
        <v>11</v>
      </c>
      <c r="AD6" s="148" t="s">
        <v>10</v>
      </c>
      <c r="AE6" s="148" t="s">
        <v>12</v>
      </c>
      <c r="AF6" s="148" t="s">
        <v>13</v>
      </c>
      <c r="AG6" s="148" t="s">
        <v>14</v>
      </c>
      <c r="AH6" s="149" t="s">
        <v>15</v>
      </c>
      <c r="AI6" s="384"/>
      <c r="AJ6" s="386"/>
      <c r="AK6" s="386"/>
      <c r="AL6" s="388"/>
      <c r="AM6" s="390"/>
      <c r="AN6" s="144" t="s">
        <v>16</v>
      </c>
      <c r="AO6" s="145" t="s">
        <v>7</v>
      </c>
      <c r="AP6" s="145" t="s">
        <v>9</v>
      </c>
      <c r="AQ6" s="145" t="s">
        <v>10</v>
      </c>
      <c r="AR6" s="145" t="s">
        <v>9</v>
      </c>
      <c r="AS6" s="145" t="s">
        <v>11</v>
      </c>
      <c r="AT6" s="145" t="s">
        <v>11</v>
      </c>
      <c r="AU6" s="145" t="s">
        <v>10</v>
      </c>
      <c r="AV6" s="145" t="s">
        <v>12</v>
      </c>
      <c r="AW6" s="145" t="s">
        <v>13</v>
      </c>
      <c r="AX6" s="145" t="s">
        <v>14</v>
      </c>
      <c r="AY6" s="146" t="s">
        <v>15</v>
      </c>
      <c r="AZ6" s="384"/>
      <c r="BA6" s="386"/>
      <c r="BB6" s="386"/>
      <c r="BC6" s="386"/>
      <c r="BD6" s="392"/>
      <c r="BE6" s="147" t="s">
        <v>16</v>
      </c>
      <c r="BF6" s="148" t="s">
        <v>7</v>
      </c>
      <c r="BG6" s="148" t="s">
        <v>9</v>
      </c>
      <c r="BH6" s="148" t="s">
        <v>10</v>
      </c>
      <c r="BI6" s="148" t="s">
        <v>9</v>
      </c>
      <c r="BJ6" s="148" t="s">
        <v>11</v>
      </c>
      <c r="BK6" s="148" t="s">
        <v>11</v>
      </c>
      <c r="BL6" s="148" t="s">
        <v>10</v>
      </c>
      <c r="BM6" s="148" t="s">
        <v>12</v>
      </c>
      <c r="BN6" s="148" t="s">
        <v>13</v>
      </c>
      <c r="BO6" s="148" t="s">
        <v>14</v>
      </c>
      <c r="BP6" s="149" t="s">
        <v>15</v>
      </c>
      <c r="BQ6" s="384"/>
      <c r="BR6" s="386"/>
      <c r="BS6" s="386"/>
      <c r="BT6" s="386"/>
      <c r="BU6" s="390"/>
      <c r="BV6" s="147" t="s">
        <v>16</v>
      </c>
      <c r="BW6" s="148" t="s">
        <v>7</v>
      </c>
      <c r="BX6" s="148" t="s">
        <v>9</v>
      </c>
      <c r="BY6" s="148" t="s">
        <v>10</v>
      </c>
      <c r="BZ6" s="148" t="s">
        <v>9</v>
      </c>
      <c r="CA6" s="148" t="s">
        <v>11</v>
      </c>
      <c r="CB6" s="148" t="s">
        <v>11</v>
      </c>
      <c r="CC6" s="148" t="s">
        <v>10</v>
      </c>
      <c r="CD6" s="148" t="s">
        <v>12</v>
      </c>
      <c r="CE6" s="148" t="s">
        <v>13</v>
      </c>
      <c r="CF6" s="148" t="s">
        <v>14</v>
      </c>
      <c r="CG6" s="149" t="s">
        <v>15</v>
      </c>
      <c r="CH6" s="384"/>
      <c r="CI6" s="386"/>
      <c r="CJ6" s="386"/>
      <c r="CK6" s="386"/>
      <c r="CL6" s="400"/>
      <c r="CM6" s="150" t="s">
        <v>16</v>
      </c>
      <c r="CN6" s="151" t="s">
        <v>7</v>
      </c>
      <c r="CO6" s="151" t="s">
        <v>9</v>
      </c>
      <c r="CP6" s="151" t="s">
        <v>10</v>
      </c>
      <c r="CQ6" s="151" t="s">
        <v>9</v>
      </c>
      <c r="CR6" s="151" t="s">
        <v>11</v>
      </c>
      <c r="CS6" s="151" t="s">
        <v>11</v>
      </c>
      <c r="CT6" s="151" t="s">
        <v>10</v>
      </c>
      <c r="CU6" s="151" t="s">
        <v>12</v>
      </c>
      <c r="CV6" s="151" t="s">
        <v>13</v>
      </c>
      <c r="CW6" s="151" t="s">
        <v>14</v>
      </c>
      <c r="CX6" s="152" t="s">
        <v>15</v>
      </c>
      <c r="CY6" s="405"/>
      <c r="CZ6" s="394"/>
      <c r="DA6" s="394"/>
      <c r="DB6" s="396"/>
      <c r="DC6" s="398"/>
      <c r="DF6" s="144" t="s">
        <v>16</v>
      </c>
      <c r="DG6" s="384"/>
      <c r="DH6" s="386"/>
      <c r="DI6" s="386"/>
      <c r="DJ6" s="407"/>
      <c r="DK6" s="409"/>
      <c r="DM6" s="145" t="s">
        <v>7</v>
      </c>
      <c r="DN6" s="384"/>
      <c r="DO6" s="386"/>
      <c r="DP6" s="386"/>
      <c r="DQ6" s="407"/>
      <c r="DR6" s="409"/>
      <c r="DT6" s="145" t="s">
        <v>9</v>
      </c>
      <c r="DU6" s="384"/>
      <c r="DV6" s="386"/>
      <c r="DW6" s="386"/>
      <c r="DX6" s="407"/>
      <c r="DY6" s="409"/>
      <c r="EA6" s="145" t="s">
        <v>10</v>
      </c>
      <c r="EB6" s="384"/>
      <c r="EC6" s="386"/>
      <c r="ED6" s="386"/>
      <c r="EE6" s="407"/>
      <c r="EF6" s="409"/>
      <c r="EH6" s="145" t="s">
        <v>9</v>
      </c>
      <c r="EI6" s="384"/>
      <c r="EJ6" s="386"/>
      <c r="EK6" s="386"/>
      <c r="EL6" s="407"/>
      <c r="EM6" s="409"/>
      <c r="EO6" s="145" t="s">
        <v>11</v>
      </c>
      <c r="EP6" s="384"/>
      <c r="EQ6" s="386"/>
      <c r="ER6" s="386"/>
      <c r="ES6" s="407"/>
      <c r="ET6" s="409"/>
      <c r="EV6" s="145" t="s">
        <v>11</v>
      </c>
      <c r="EW6" s="384"/>
      <c r="EX6" s="386"/>
      <c r="EY6" s="386"/>
      <c r="EZ6" s="407"/>
      <c r="FA6" s="409"/>
      <c r="FC6" s="145" t="s">
        <v>10</v>
      </c>
      <c r="FD6" s="384"/>
      <c r="FE6" s="386"/>
      <c r="FF6" s="386"/>
      <c r="FG6" s="407"/>
      <c r="FH6" s="409"/>
      <c r="FJ6" s="145" t="s">
        <v>12</v>
      </c>
      <c r="FK6" s="384"/>
      <c r="FL6" s="386"/>
      <c r="FM6" s="386"/>
      <c r="FN6" s="407"/>
      <c r="FO6" s="409"/>
      <c r="FQ6" s="145" t="s">
        <v>13</v>
      </c>
      <c r="FR6" s="384"/>
      <c r="FS6" s="386"/>
      <c r="FT6" s="386"/>
      <c r="FU6" s="407"/>
      <c r="FV6" s="409"/>
      <c r="FX6" s="145" t="s">
        <v>14</v>
      </c>
      <c r="FY6" s="384"/>
      <c r="FZ6" s="386"/>
      <c r="GA6" s="386"/>
      <c r="GB6" s="407"/>
      <c r="GC6" s="409"/>
      <c r="GE6" s="145" t="s">
        <v>15</v>
      </c>
      <c r="GF6" s="384"/>
      <c r="GG6" s="386"/>
      <c r="GH6" s="386"/>
      <c r="GI6" s="407"/>
      <c r="GJ6" s="409"/>
    </row>
    <row r="7" spans="2:192" s="166" customFormat="1" ht="74.25" customHeight="1" x14ac:dyDescent="0.25">
      <c r="B7" s="410" t="s">
        <v>101</v>
      </c>
      <c r="C7" s="413"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411"/>
      <c r="C8" s="414"/>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412"/>
      <c r="C9" s="414"/>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417" t="s">
        <v>24</v>
      </c>
      <c r="C10" s="418"/>
      <c r="D10" s="418"/>
      <c r="E10" s="419"/>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415" t="s">
        <v>81</v>
      </c>
      <c r="DH10" s="416"/>
      <c r="DI10" s="416"/>
      <c r="DJ10" s="416"/>
      <c r="DK10" s="416"/>
      <c r="DM10" s="184">
        <f>SUM(DM7:DM9)</f>
        <v>1786140.7</v>
      </c>
      <c r="DN10" s="139"/>
      <c r="DO10" s="139"/>
      <c r="DP10" s="139"/>
      <c r="DQ10" s="139"/>
      <c r="DR10" s="139"/>
      <c r="DT10" s="184">
        <f>SUM(DT7:DT9)</f>
        <v>1943256.29</v>
      </c>
      <c r="DU10" s="415"/>
      <c r="DV10" s="416"/>
      <c r="DW10" s="416"/>
      <c r="DX10" s="416"/>
      <c r="DY10" s="416"/>
      <c r="EA10" s="184">
        <f>SUM(EA7:EA9)</f>
        <v>1225288.25</v>
      </c>
      <c r="EB10" s="415" t="s">
        <v>100</v>
      </c>
      <c r="EC10" s="416"/>
      <c r="ED10" s="416"/>
      <c r="EE10" s="416"/>
      <c r="EF10" s="416"/>
      <c r="EH10" s="184">
        <f>SUM(EH7:EH9)</f>
        <v>1339185.56</v>
      </c>
      <c r="EI10" s="415"/>
      <c r="EJ10" s="416"/>
      <c r="EK10" s="416"/>
      <c r="EL10" s="416"/>
      <c r="EM10" s="416"/>
      <c r="EO10" s="184">
        <f>SUM(EO7:EO9)</f>
        <v>1008893.19</v>
      </c>
      <c r="EP10" s="415"/>
      <c r="EQ10" s="416"/>
      <c r="ER10" s="416"/>
      <c r="ES10" s="416"/>
      <c r="ET10" s="416"/>
      <c r="EV10" s="184">
        <f>SUM(EV7:EV9)</f>
        <v>2130187.17</v>
      </c>
      <c r="EW10" s="415"/>
      <c r="EX10" s="416"/>
      <c r="EY10" s="416"/>
      <c r="EZ10" s="416"/>
      <c r="FA10" s="416"/>
      <c r="FC10" s="184">
        <f>SUM(FC7:FC9)</f>
        <v>1124371.2</v>
      </c>
      <c r="FD10" s="415"/>
      <c r="FE10" s="416"/>
      <c r="FF10" s="416"/>
      <c r="FG10" s="416"/>
      <c r="FH10" s="416"/>
      <c r="FJ10" s="184">
        <f>SUM(FJ7:FJ9)</f>
        <v>1355145.31</v>
      </c>
      <c r="FK10" s="415"/>
      <c r="FL10" s="416"/>
      <c r="FM10" s="416"/>
      <c r="FN10" s="416"/>
      <c r="FO10" s="416"/>
      <c r="FQ10" s="184">
        <f>SUM(FQ7:FQ9)</f>
        <v>1335265.17</v>
      </c>
      <c r="FR10" s="415"/>
      <c r="FS10" s="416"/>
      <c r="FT10" s="416"/>
      <c r="FU10" s="416"/>
      <c r="FV10" s="416"/>
      <c r="FX10" s="184">
        <f>SUM(FX7:FX9)</f>
        <v>1596674.3599999999</v>
      </c>
      <c r="FY10" s="415"/>
      <c r="FZ10" s="416"/>
      <c r="GA10" s="416"/>
      <c r="GB10" s="416"/>
      <c r="GC10" s="416"/>
      <c r="GE10" s="184">
        <f>SUM(GE7:GE9)</f>
        <v>3678757.6799999997</v>
      </c>
      <c r="GF10" s="415"/>
      <c r="GG10" s="416"/>
      <c r="GH10" s="416"/>
      <c r="GI10" s="416"/>
      <c r="GJ10" s="416"/>
    </row>
    <row r="11" spans="2:192" ht="48.75" customHeight="1" thickBot="1" x14ac:dyDescent="0.3">
      <c r="B11" s="424" t="s">
        <v>25</v>
      </c>
      <c r="C11" s="425"/>
      <c r="D11" s="425"/>
      <c r="E11" s="426"/>
      <c r="F11" s="427">
        <f>SUM(F10:Q10)</f>
        <v>22426708.300000001</v>
      </c>
      <c r="G11" s="428"/>
      <c r="H11" s="428"/>
      <c r="I11" s="428"/>
      <c r="J11" s="428"/>
      <c r="K11" s="428"/>
      <c r="L11" s="428"/>
      <c r="M11" s="428"/>
      <c r="N11" s="428"/>
      <c r="O11" s="428"/>
      <c r="P11" s="428"/>
      <c r="Q11" s="429"/>
      <c r="R11" s="185"/>
      <c r="S11" s="185"/>
      <c r="T11" s="185"/>
      <c r="U11" s="185"/>
      <c r="V11" s="185"/>
      <c r="W11" s="427">
        <f>SUM(W10:AH10)</f>
        <v>24541926.290000003</v>
      </c>
      <c r="X11" s="428"/>
      <c r="Y11" s="428"/>
      <c r="Z11" s="428"/>
      <c r="AA11" s="428"/>
      <c r="AB11" s="428"/>
      <c r="AC11" s="428"/>
      <c r="AD11" s="428"/>
      <c r="AE11" s="428"/>
      <c r="AF11" s="428"/>
      <c r="AG11" s="428"/>
      <c r="AH11" s="429"/>
      <c r="AI11" s="185"/>
      <c r="AJ11" s="185"/>
      <c r="AK11" s="185"/>
      <c r="AL11" s="185"/>
      <c r="AM11" s="185"/>
      <c r="AN11" s="427">
        <f>SUM(AN10:AY10)</f>
        <v>22564571.829999998</v>
      </c>
      <c r="AO11" s="428"/>
      <c r="AP11" s="428"/>
      <c r="AQ11" s="428"/>
      <c r="AR11" s="428"/>
      <c r="AS11" s="428"/>
      <c r="AT11" s="428"/>
      <c r="AU11" s="428"/>
      <c r="AV11" s="428"/>
      <c r="AW11" s="428"/>
      <c r="AX11" s="428"/>
      <c r="AY11" s="429"/>
      <c r="AZ11" s="185"/>
      <c r="BA11" s="185"/>
      <c r="BB11" s="185"/>
      <c r="BC11" s="185"/>
      <c r="BD11" s="185"/>
      <c r="BE11" s="427">
        <f>SUM(BE10:BP10)</f>
        <v>19781025.169999998</v>
      </c>
      <c r="BF11" s="428"/>
      <c r="BG11" s="428"/>
      <c r="BH11" s="428"/>
      <c r="BI11" s="428"/>
      <c r="BJ11" s="428"/>
      <c r="BK11" s="428"/>
      <c r="BL11" s="428"/>
      <c r="BM11" s="428"/>
      <c r="BN11" s="428"/>
      <c r="BO11" s="428"/>
      <c r="BP11" s="429"/>
      <c r="BQ11" s="185"/>
      <c r="BR11" s="185"/>
      <c r="BS11" s="185"/>
      <c r="BT11" s="185"/>
      <c r="BU11" s="185"/>
      <c r="BV11" s="427">
        <f>SUM(BV10:CG10)</f>
        <v>19504502.259999998</v>
      </c>
      <c r="BW11" s="428"/>
      <c r="BX11" s="428"/>
      <c r="BY11" s="428"/>
      <c r="BZ11" s="428"/>
      <c r="CA11" s="428"/>
      <c r="CB11" s="428"/>
      <c r="CC11" s="428"/>
      <c r="CD11" s="428"/>
      <c r="CE11" s="428"/>
      <c r="CF11" s="428"/>
      <c r="CG11" s="429"/>
      <c r="CH11" s="185"/>
      <c r="CI11" s="185"/>
      <c r="CJ11" s="185"/>
      <c r="CK11" s="185"/>
      <c r="CL11" s="185"/>
      <c r="CM11" s="420">
        <f>SUM(CM10:CX10)</f>
        <v>20454887.719999999</v>
      </c>
      <c r="CN11" s="421"/>
      <c r="CO11" s="421"/>
      <c r="CP11" s="421"/>
      <c r="CQ11" s="421"/>
      <c r="CR11" s="421"/>
      <c r="CS11" s="421"/>
      <c r="CT11" s="421"/>
      <c r="CU11" s="421"/>
      <c r="CV11" s="421"/>
      <c r="CW11" s="421"/>
      <c r="CX11" s="421"/>
      <c r="CY11" s="421"/>
      <c r="CZ11" s="421"/>
      <c r="DA11" s="421"/>
      <c r="DB11" s="421"/>
      <c r="DC11" s="422"/>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423" t="s">
        <v>86</v>
      </c>
      <c r="C14" s="423"/>
      <c r="D14" s="423"/>
      <c r="E14" s="423"/>
      <c r="F14" s="423"/>
      <c r="G14" s="423"/>
      <c r="H14" s="423"/>
      <c r="I14" s="423"/>
      <c r="J14" s="423"/>
      <c r="K14" s="423"/>
      <c r="L14" s="423"/>
      <c r="M14" s="423"/>
      <c r="N14" s="423"/>
      <c r="O14" s="423"/>
      <c r="P14" s="423"/>
      <c r="Q14" s="423"/>
      <c r="R14" s="423"/>
      <c r="S14" s="423"/>
      <c r="T14" s="423"/>
      <c r="U14" s="423"/>
      <c r="V14" s="423"/>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opLeftCell="E1" zoomScale="70" zoomScaleNormal="70" zoomScaleSheetLayoutView="40" workbookViewId="0">
      <selection activeCell="CN9" sqref="CN9"/>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5.7109375" style="199" customWidth="1"/>
    <col min="92" max="92" width="23" style="199" customWidth="1"/>
    <col min="93" max="95" width="25.7109375" style="199" customWidth="1"/>
    <col min="96" max="96" width="25.85546875" style="199" customWidth="1"/>
    <col min="97" max="97" width="25.5703125" style="199" customWidth="1"/>
    <col min="98" max="99" width="25" style="199" customWidth="1"/>
    <col min="100" max="101" width="25.42578125" style="199" customWidth="1"/>
    <col min="102" max="102" width="27.42578125"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8.28515625" style="199" customWidth="1"/>
    <col min="109" max="109" width="0.28515625" style="199" hidden="1"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hidden="1" customWidth="1"/>
    <col min="152" max="152" width="35" style="139"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hidden="1"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1" width="11.42578125" style="139" hidden="1" customWidth="1"/>
    <col min="172" max="172" width="11.42578125" style="139" customWidth="1"/>
    <col min="173" max="173" width="24" style="139" hidden="1" customWidth="1"/>
    <col min="174" max="174" width="21.140625" style="139" hidden="1" customWidth="1"/>
    <col min="175" max="175" width="21.85546875" style="139" hidden="1" customWidth="1"/>
    <col min="176" max="176" width="23.7109375" style="139" hidden="1" customWidth="1"/>
    <col min="177" max="177" width="20.42578125" style="139" hidden="1" customWidth="1"/>
    <col min="178" max="178" width="11.42578125" style="139" hidden="1" customWidth="1"/>
    <col min="179" max="179" width="11.42578125" style="139" customWidth="1"/>
    <col min="180" max="180" width="16"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93" width="10.140625" style="139" customWidth="1"/>
    <col min="194" max="241" width="11.42578125" style="139" customWidth="1"/>
    <col min="242" max="16384" width="11.42578125" style="139"/>
  </cols>
  <sheetData>
    <row r="2" spans="1:192" ht="41.25" customHeight="1" x14ac:dyDescent="0.45">
      <c r="B2" s="484" t="s">
        <v>4</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c r="CT2" s="484"/>
      <c r="CU2" s="484"/>
      <c r="CV2" s="484"/>
      <c r="CW2" s="484"/>
      <c r="CX2" s="484"/>
      <c r="CY2" s="484"/>
      <c r="CZ2" s="484"/>
      <c r="DA2" s="484"/>
      <c r="DB2" s="484"/>
      <c r="DC2" s="484"/>
      <c r="DD2" s="484"/>
      <c r="DE2" s="484"/>
      <c r="DF2" s="484"/>
      <c r="DG2" s="484"/>
      <c r="DH2" s="484"/>
      <c r="DI2" s="484"/>
      <c r="DJ2" s="484"/>
      <c r="DK2" s="484"/>
      <c r="DL2" s="484"/>
      <c r="DM2" s="484"/>
      <c r="DN2" s="484"/>
      <c r="DO2" s="484"/>
      <c r="DP2" s="484"/>
      <c r="DQ2" s="484"/>
      <c r="DR2" s="484"/>
      <c r="DS2" s="484"/>
      <c r="DT2" s="484"/>
      <c r="DU2" s="484"/>
      <c r="DV2" s="484"/>
      <c r="DW2" s="484"/>
      <c r="DX2" s="484"/>
      <c r="DY2" s="484"/>
      <c r="DZ2" s="484"/>
      <c r="EA2" s="484"/>
      <c r="EB2" s="484"/>
      <c r="EC2" s="484"/>
      <c r="ED2" s="484"/>
      <c r="EE2" s="484"/>
      <c r="EF2" s="484"/>
      <c r="EG2" s="484"/>
      <c r="EH2" s="484"/>
      <c r="EI2" s="484"/>
      <c r="EJ2" s="484"/>
      <c r="EK2" s="484"/>
      <c r="EL2" s="484"/>
      <c r="EM2" s="484"/>
      <c r="EN2" s="484"/>
      <c r="EO2" s="484"/>
      <c r="EP2" s="484"/>
      <c r="EQ2" s="484"/>
      <c r="ER2" s="484"/>
      <c r="ES2" s="484"/>
      <c r="ET2" s="484"/>
    </row>
    <row r="3" spans="1:192" ht="24" thickBot="1" x14ac:dyDescent="0.4"/>
    <row r="4" spans="1:192" ht="35.25" customHeight="1" thickBot="1" x14ac:dyDescent="0.45">
      <c r="B4" s="485" t="s">
        <v>0</v>
      </c>
      <c r="C4" s="485" t="s">
        <v>1</v>
      </c>
      <c r="D4" s="485" t="s">
        <v>2</v>
      </c>
      <c r="E4" s="485" t="s">
        <v>3</v>
      </c>
      <c r="F4" s="472" t="s">
        <v>198</v>
      </c>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256"/>
      <c r="BA4" s="256"/>
      <c r="BB4" s="256"/>
      <c r="BC4" s="256"/>
      <c r="BD4" s="256"/>
      <c r="BE4" s="472" t="s">
        <v>198</v>
      </c>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88"/>
      <c r="CN4" s="488"/>
      <c r="CO4" s="488"/>
      <c r="CP4" s="488"/>
      <c r="CQ4" s="488"/>
      <c r="CR4" s="488"/>
      <c r="CS4" s="488"/>
      <c r="CT4" s="488"/>
      <c r="CU4" s="488"/>
      <c r="CV4" s="488"/>
      <c r="CW4" s="488"/>
      <c r="CX4" s="489"/>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86"/>
      <c r="C5" s="486"/>
      <c r="D5" s="486"/>
      <c r="E5" s="486"/>
      <c r="F5" s="469">
        <v>2013</v>
      </c>
      <c r="G5" s="470"/>
      <c r="H5" s="470"/>
      <c r="I5" s="470"/>
      <c r="J5" s="470"/>
      <c r="K5" s="470"/>
      <c r="L5" s="470"/>
      <c r="M5" s="470"/>
      <c r="N5" s="470"/>
      <c r="O5" s="470"/>
      <c r="P5" s="470"/>
      <c r="Q5" s="471"/>
      <c r="R5" s="461" t="s">
        <v>32</v>
      </c>
      <c r="S5" s="463" t="s">
        <v>33</v>
      </c>
      <c r="T5" s="463" t="s">
        <v>34</v>
      </c>
      <c r="U5" s="482" t="s">
        <v>35</v>
      </c>
      <c r="V5" s="467" t="s">
        <v>36</v>
      </c>
      <c r="W5" s="469">
        <v>2014</v>
      </c>
      <c r="X5" s="470"/>
      <c r="Y5" s="470"/>
      <c r="Z5" s="470"/>
      <c r="AA5" s="470"/>
      <c r="AB5" s="470"/>
      <c r="AC5" s="470"/>
      <c r="AD5" s="470"/>
      <c r="AE5" s="470"/>
      <c r="AF5" s="470"/>
      <c r="AG5" s="470"/>
      <c r="AH5" s="471"/>
      <c r="AI5" s="461" t="s">
        <v>32</v>
      </c>
      <c r="AJ5" s="463" t="s">
        <v>33</v>
      </c>
      <c r="AK5" s="463" t="s">
        <v>34</v>
      </c>
      <c r="AL5" s="482" t="s">
        <v>35</v>
      </c>
      <c r="AM5" s="467" t="s">
        <v>36</v>
      </c>
      <c r="AN5" s="472">
        <v>2015</v>
      </c>
      <c r="AO5" s="473"/>
      <c r="AP5" s="473"/>
      <c r="AQ5" s="473"/>
      <c r="AR5" s="473"/>
      <c r="AS5" s="473"/>
      <c r="AT5" s="473"/>
      <c r="AU5" s="473"/>
      <c r="AV5" s="473"/>
      <c r="AW5" s="473"/>
      <c r="AX5" s="473"/>
      <c r="AY5" s="474"/>
      <c r="AZ5" s="461" t="s">
        <v>32</v>
      </c>
      <c r="BA5" s="463" t="s">
        <v>33</v>
      </c>
      <c r="BB5" s="463" t="s">
        <v>34</v>
      </c>
      <c r="BC5" s="463" t="s">
        <v>35</v>
      </c>
      <c r="BD5" s="467" t="s">
        <v>36</v>
      </c>
      <c r="BE5" s="469">
        <v>2016</v>
      </c>
      <c r="BF5" s="470"/>
      <c r="BG5" s="470"/>
      <c r="BH5" s="470"/>
      <c r="BI5" s="470"/>
      <c r="BJ5" s="470"/>
      <c r="BK5" s="470"/>
      <c r="BL5" s="470"/>
      <c r="BM5" s="470"/>
      <c r="BN5" s="470"/>
      <c r="BO5" s="470"/>
      <c r="BP5" s="471"/>
      <c r="BQ5" s="461" t="s">
        <v>32</v>
      </c>
      <c r="BR5" s="463" t="s">
        <v>33</v>
      </c>
      <c r="BS5" s="463" t="s">
        <v>34</v>
      </c>
      <c r="BT5" s="463" t="s">
        <v>35</v>
      </c>
      <c r="BU5" s="467" t="s">
        <v>36</v>
      </c>
      <c r="BV5" s="469">
        <v>2017</v>
      </c>
      <c r="BW5" s="470"/>
      <c r="BX5" s="470"/>
      <c r="BY5" s="470"/>
      <c r="BZ5" s="470"/>
      <c r="CA5" s="470"/>
      <c r="CB5" s="470"/>
      <c r="CC5" s="470"/>
      <c r="CD5" s="470"/>
      <c r="CE5" s="470"/>
      <c r="CF5" s="470"/>
      <c r="CG5" s="471"/>
      <c r="CH5" s="461" t="s">
        <v>32</v>
      </c>
      <c r="CI5" s="463" t="s">
        <v>33</v>
      </c>
      <c r="CJ5" s="463" t="s">
        <v>34</v>
      </c>
      <c r="CK5" s="463" t="s">
        <v>35</v>
      </c>
      <c r="CL5" s="475" t="s">
        <v>36</v>
      </c>
      <c r="CM5" s="477">
        <v>2021</v>
      </c>
      <c r="CN5" s="478"/>
      <c r="CO5" s="478"/>
      <c r="CP5" s="478"/>
      <c r="CQ5" s="478"/>
      <c r="CR5" s="478"/>
      <c r="CS5" s="478"/>
      <c r="CT5" s="478"/>
      <c r="CU5" s="478"/>
      <c r="CV5" s="478"/>
      <c r="CW5" s="478"/>
      <c r="CX5" s="479"/>
      <c r="CY5" s="480" t="s">
        <v>32</v>
      </c>
      <c r="CZ5" s="463" t="s">
        <v>33</v>
      </c>
      <c r="DA5" s="463" t="s">
        <v>34</v>
      </c>
      <c r="DB5" s="451" t="s">
        <v>35</v>
      </c>
      <c r="DC5" s="453" t="s">
        <v>36</v>
      </c>
      <c r="DD5" s="215"/>
      <c r="DE5" s="215"/>
      <c r="DF5" s="215"/>
      <c r="DG5" s="461" t="s">
        <v>32</v>
      </c>
      <c r="DH5" s="463" t="s">
        <v>33</v>
      </c>
      <c r="DI5" s="463" t="s">
        <v>34</v>
      </c>
      <c r="DJ5" s="451" t="s">
        <v>35</v>
      </c>
      <c r="DK5" s="453" t="s">
        <v>36</v>
      </c>
      <c r="DL5" s="215"/>
      <c r="DM5" s="215"/>
      <c r="DN5" s="461" t="s">
        <v>32</v>
      </c>
      <c r="DO5" s="463" t="s">
        <v>33</v>
      </c>
      <c r="DP5" s="463" t="s">
        <v>34</v>
      </c>
      <c r="DQ5" s="451" t="s">
        <v>35</v>
      </c>
      <c r="DR5" s="453" t="s">
        <v>36</v>
      </c>
      <c r="DS5" s="215"/>
      <c r="DT5" s="215"/>
      <c r="DU5" s="461" t="s">
        <v>32</v>
      </c>
      <c r="DV5" s="463" t="s">
        <v>33</v>
      </c>
      <c r="DW5" s="463" t="s">
        <v>34</v>
      </c>
      <c r="DX5" s="451" t="s">
        <v>35</v>
      </c>
      <c r="DY5" s="453" t="s">
        <v>36</v>
      </c>
      <c r="DZ5" s="215"/>
      <c r="EA5" s="215"/>
      <c r="EB5" s="461" t="s">
        <v>32</v>
      </c>
      <c r="EC5" s="463" t="s">
        <v>33</v>
      </c>
      <c r="ED5" s="463" t="s">
        <v>34</v>
      </c>
      <c r="EE5" s="451" t="s">
        <v>35</v>
      </c>
      <c r="EF5" s="453" t="s">
        <v>36</v>
      </c>
      <c r="EG5" s="215"/>
      <c r="EH5" s="215"/>
      <c r="EI5" s="461" t="s">
        <v>32</v>
      </c>
      <c r="EJ5" s="463" t="s">
        <v>33</v>
      </c>
      <c r="EK5" s="463" t="s">
        <v>34</v>
      </c>
      <c r="EL5" s="451" t="s">
        <v>35</v>
      </c>
      <c r="EM5" s="453" t="s">
        <v>36</v>
      </c>
      <c r="EN5" s="215"/>
      <c r="EO5" s="242"/>
      <c r="EP5" s="465" t="s">
        <v>32</v>
      </c>
      <c r="EQ5" s="455" t="s">
        <v>33</v>
      </c>
      <c r="ER5" s="455" t="s">
        <v>34</v>
      </c>
      <c r="ES5" s="457" t="s">
        <v>35</v>
      </c>
      <c r="ET5" s="459" t="s">
        <v>36</v>
      </c>
      <c r="EW5" s="461" t="s">
        <v>32</v>
      </c>
      <c r="EX5" s="463" t="s">
        <v>33</v>
      </c>
      <c r="EY5" s="463" t="s">
        <v>34</v>
      </c>
      <c r="EZ5" s="451" t="s">
        <v>35</v>
      </c>
      <c r="FA5" s="453" t="s">
        <v>36</v>
      </c>
      <c r="FD5" s="383" t="s">
        <v>32</v>
      </c>
      <c r="FE5" s="385" t="s">
        <v>33</v>
      </c>
      <c r="FF5" s="385" t="s">
        <v>34</v>
      </c>
      <c r="FG5" s="406" t="s">
        <v>35</v>
      </c>
      <c r="FH5" s="408" t="s">
        <v>36</v>
      </c>
      <c r="FK5" s="383" t="s">
        <v>32</v>
      </c>
      <c r="FL5" s="385" t="s">
        <v>33</v>
      </c>
      <c r="FM5" s="385" t="s">
        <v>34</v>
      </c>
      <c r="FN5" s="406" t="s">
        <v>35</v>
      </c>
      <c r="FO5" s="408" t="s">
        <v>36</v>
      </c>
      <c r="FR5" s="383" t="s">
        <v>32</v>
      </c>
      <c r="FS5" s="385" t="s">
        <v>33</v>
      </c>
      <c r="FT5" s="385" t="s">
        <v>34</v>
      </c>
      <c r="FU5" s="406" t="s">
        <v>35</v>
      </c>
      <c r="FV5" s="408" t="s">
        <v>36</v>
      </c>
      <c r="FY5" s="383" t="s">
        <v>32</v>
      </c>
      <c r="FZ5" s="385" t="s">
        <v>33</v>
      </c>
      <c r="GA5" s="385" t="s">
        <v>34</v>
      </c>
      <c r="GB5" s="406" t="s">
        <v>35</v>
      </c>
      <c r="GC5" s="408" t="s">
        <v>36</v>
      </c>
      <c r="GF5" s="383" t="s">
        <v>32</v>
      </c>
      <c r="GG5" s="385" t="s">
        <v>33</v>
      </c>
      <c r="GH5" s="385" t="s">
        <v>34</v>
      </c>
      <c r="GI5" s="406" t="s">
        <v>35</v>
      </c>
      <c r="GJ5" s="408" t="s">
        <v>36</v>
      </c>
    </row>
    <row r="6" spans="1:192" ht="52.5" customHeight="1" thickBot="1" x14ac:dyDescent="0.45">
      <c r="B6" s="487"/>
      <c r="C6" s="487"/>
      <c r="D6" s="487"/>
      <c r="E6" s="487"/>
      <c r="F6" s="254" t="s">
        <v>8</v>
      </c>
      <c r="G6" s="255" t="s">
        <v>7</v>
      </c>
      <c r="H6" s="255" t="s">
        <v>9</v>
      </c>
      <c r="I6" s="255" t="s">
        <v>10</v>
      </c>
      <c r="J6" s="255" t="s">
        <v>9</v>
      </c>
      <c r="K6" s="255" t="s">
        <v>11</v>
      </c>
      <c r="L6" s="255" t="s">
        <v>11</v>
      </c>
      <c r="M6" s="255" t="s">
        <v>10</v>
      </c>
      <c r="N6" s="255" t="s">
        <v>12</v>
      </c>
      <c r="O6" s="255" t="s">
        <v>13</v>
      </c>
      <c r="P6" s="255" t="s">
        <v>14</v>
      </c>
      <c r="Q6" s="257" t="s">
        <v>15</v>
      </c>
      <c r="R6" s="462"/>
      <c r="S6" s="464"/>
      <c r="T6" s="464"/>
      <c r="U6" s="483"/>
      <c r="V6" s="468"/>
      <c r="W6" s="216" t="s">
        <v>16</v>
      </c>
      <c r="X6" s="217" t="s">
        <v>7</v>
      </c>
      <c r="Y6" s="217" t="s">
        <v>9</v>
      </c>
      <c r="Z6" s="217" t="s">
        <v>10</v>
      </c>
      <c r="AA6" s="217" t="s">
        <v>9</v>
      </c>
      <c r="AB6" s="217" t="s">
        <v>11</v>
      </c>
      <c r="AC6" s="217" t="s">
        <v>11</v>
      </c>
      <c r="AD6" s="217" t="s">
        <v>10</v>
      </c>
      <c r="AE6" s="217" t="s">
        <v>12</v>
      </c>
      <c r="AF6" s="217" t="s">
        <v>13</v>
      </c>
      <c r="AG6" s="217" t="s">
        <v>14</v>
      </c>
      <c r="AH6" s="218" t="s">
        <v>15</v>
      </c>
      <c r="AI6" s="462"/>
      <c r="AJ6" s="464"/>
      <c r="AK6" s="464"/>
      <c r="AL6" s="483"/>
      <c r="AM6" s="468"/>
      <c r="AN6" s="254" t="s">
        <v>16</v>
      </c>
      <c r="AO6" s="255" t="s">
        <v>7</v>
      </c>
      <c r="AP6" s="255" t="s">
        <v>9</v>
      </c>
      <c r="AQ6" s="255" t="s">
        <v>10</v>
      </c>
      <c r="AR6" s="255" t="s">
        <v>9</v>
      </c>
      <c r="AS6" s="255" t="s">
        <v>11</v>
      </c>
      <c r="AT6" s="255" t="s">
        <v>11</v>
      </c>
      <c r="AU6" s="255" t="s">
        <v>10</v>
      </c>
      <c r="AV6" s="255" t="s">
        <v>12</v>
      </c>
      <c r="AW6" s="255" t="s">
        <v>13</v>
      </c>
      <c r="AX6" s="255" t="s">
        <v>14</v>
      </c>
      <c r="AY6" s="257" t="s">
        <v>15</v>
      </c>
      <c r="AZ6" s="462"/>
      <c r="BA6" s="464"/>
      <c r="BB6" s="464"/>
      <c r="BC6" s="464"/>
      <c r="BD6" s="490"/>
      <c r="BE6" s="216" t="s">
        <v>16</v>
      </c>
      <c r="BF6" s="217" t="s">
        <v>7</v>
      </c>
      <c r="BG6" s="217" t="s">
        <v>9</v>
      </c>
      <c r="BH6" s="217" t="s">
        <v>10</v>
      </c>
      <c r="BI6" s="217" t="s">
        <v>9</v>
      </c>
      <c r="BJ6" s="217" t="s">
        <v>11</v>
      </c>
      <c r="BK6" s="217" t="s">
        <v>11</v>
      </c>
      <c r="BL6" s="217" t="s">
        <v>10</v>
      </c>
      <c r="BM6" s="217" t="s">
        <v>12</v>
      </c>
      <c r="BN6" s="217" t="s">
        <v>13</v>
      </c>
      <c r="BO6" s="217" t="s">
        <v>14</v>
      </c>
      <c r="BP6" s="218" t="s">
        <v>15</v>
      </c>
      <c r="BQ6" s="462"/>
      <c r="BR6" s="464"/>
      <c r="BS6" s="464"/>
      <c r="BT6" s="464"/>
      <c r="BU6" s="468"/>
      <c r="BV6" s="216" t="s">
        <v>16</v>
      </c>
      <c r="BW6" s="217" t="s">
        <v>7</v>
      </c>
      <c r="BX6" s="217" t="s">
        <v>9</v>
      </c>
      <c r="BY6" s="217" t="s">
        <v>10</v>
      </c>
      <c r="BZ6" s="217" t="s">
        <v>9</v>
      </c>
      <c r="CA6" s="217" t="s">
        <v>11</v>
      </c>
      <c r="CB6" s="217" t="s">
        <v>11</v>
      </c>
      <c r="CC6" s="217" t="s">
        <v>10</v>
      </c>
      <c r="CD6" s="217" t="s">
        <v>12</v>
      </c>
      <c r="CE6" s="217" t="s">
        <v>13</v>
      </c>
      <c r="CF6" s="217" t="s">
        <v>14</v>
      </c>
      <c r="CG6" s="218" t="s">
        <v>15</v>
      </c>
      <c r="CH6" s="462"/>
      <c r="CI6" s="464"/>
      <c r="CJ6" s="464"/>
      <c r="CK6" s="464"/>
      <c r="CL6" s="476"/>
      <c r="CM6" s="196" t="s">
        <v>16</v>
      </c>
      <c r="CN6" s="197" t="s">
        <v>7</v>
      </c>
      <c r="CO6" s="197" t="s">
        <v>9</v>
      </c>
      <c r="CP6" s="197" t="s">
        <v>10</v>
      </c>
      <c r="CQ6" s="197" t="s">
        <v>9</v>
      </c>
      <c r="CR6" s="197" t="s">
        <v>11</v>
      </c>
      <c r="CS6" s="197" t="s">
        <v>11</v>
      </c>
      <c r="CT6" s="197" t="s">
        <v>10</v>
      </c>
      <c r="CU6" s="197" t="s">
        <v>12</v>
      </c>
      <c r="CV6" s="197" t="s">
        <v>13</v>
      </c>
      <c r="CW6" s="197" t="s">
        <v>14</v>
      </c>
      <c r="CX6" s="198" t="s">
        <v>15</v>
      </c>
      <c r="CY6" s="481"/>
      <c r="CZ6" s="464"/>
      <c r="DA6" s="464"/>
      <c r="DB6" s="452"/>
      <c r="DC6" s="454"/>
      <c r="DD6" s="215"/>
      <c r="DE6" s="215"/>
      <c r="DF6" s="254" t="s">
        <v>16</v>
      </c>
      <c r="DG6" s="462"/>
      <c r="DH6" s="464"/>
      <c r="DI6" s="464"/>
      <c r="DJ6" s="452"/>
      <c r="DK6" s="454"/>
      <c r="DL6" s="215"/>
      <c r="DM6" s="255" t="s">
        <v>7</v>
      </c>
      <c r="DN6" s="462"/>
      <c r="DO6" s="464"/>
      <c r="DP6" s="464"/>
      <c r="DQ6" s="452"/>
      <c r="DR6" s="454"/>
      <c r="DS6" s="215"/>
      <c r="DT6" s="255" t="s">
        <v>9</v>
      </c>
      <c r="DU6" s="462"/>
      <c r="DV6" s="464"/>
      <c r="DW6" s="464"/>
      <c r="DX6" s="452"/>
      <c r="DY6" s="454"/>
      <c r="DZ6" s="215"/>
      <c r="EA6" s="255" t="s">
        <v>10</v>
      </c>
      <c r="EB6" s="462"/>
      <c r="EC6" s="464"/>
      <c r="ED6" s="464"/>
      <c r="EE6" s="452"/>
      <c r="EF6" s="454"/>
      <c r="EG6" s="215"/>
      <c r="EH6" s="255" t="s">
        <v>9</v>
      </c>
      <c r="EI6" s="462"/>
      <c r="EJ6" s="464"/>
      <c r="EK6" s="464"/>
      <c r="EL6" s="452"/>
      <c r="EM6" s="454"/>
      <c r="EN6" s="215"/>
      <c r="EO6" s="253" t="s">
        <v>11</v>
      </c>
      <c r="EP6" s="466"/>
      <c r="EQ6" s="456"/>
      <c r="ER6" s="456"/>
      <c r="ES6" s="458"/>
      <c r="ET6" s="460"/>
      <c r="EV6" s="255" t="s">
        <v>11</v>
      </c>
      <c r="EW6" s="462"/>
      <c r="EX6" s="464"/>
      <c r="EY6" s="464"/>
      <c r="EZ6" s="452"/>
      <c r="FA6" s="454"/>
      <c r="FC6" s="251" t="s">
        <v>10</v>
      </c>
      <c r="FD6" s="384"/>
      <c r="FE6" s="386"/>
      <c r="FF6" s="386"/>
      <c r="FG6" s="407"/>
      <c r="FH6" s="409"/>
      <c r="FJ6" s="251" t="s">
        <v>12</v>
      </c>
      <c r="FK6" s="384"/>
      <c r="FL6" s="386"/>
      <c r="FM6" s="386"/>
      <c r="FN6" s="407"/>
      <c r="FO6" s="409"/>
      <c r="FQ6" s="145" t="s">
        <v>13</v>
      </c>
      <c r="FR6" s="384"/>
      <c r="FS6" s="386"/>
      <c r="FT6" s="386"/>
      <c r="FU6" s="407"/>
      <c r="FV6" s="409"/>
      <c r="FX6" s="145" t="s">
        <v>14</v>
      </c>
      <c r="FY6" s="384"/>
      <c r="FZ6" s="386"/>
      <c r="GA6" s="386"/>
      <c r="GB6" s="407"/>
      <c r="GC6" s="409"/>
      <c r="GE6" s="145" t="s">
        <v>15</v>
      </c>
      <c r="GF6" s="384"/>
      <c r="GG6" s="386"/>
      <c r="GH6" s="386"/>
      <c r="GI6" s="407"/>
      <c r="GJ6" s="409"/>
    </row>
    <row r="7" spans="1:192" s="166" customFormat="1" ht="184.5" customHeight="1" thickBot="1" x14ac:dyDescent="0.3">
      <c r="B7" s="436" t="s">
        <v>195</v>
      </c>
      <c r="C7" s="439"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704445.28</v>
      </c>
      <c r="CN7" s="205">
        <v>623740.09</v>
      </c>
      <c r="CO7" s="205">
        <f>562782.68+341782.16</f>
        <v>904564.84000000008</v>
      </c>
      <c r="CP7" s="205">
        <f>920606.83+113412.92</f>
        <v>1034019.75</v>
      </c>
      <c r="CQ7" s="205">
        <f>601483.57+957830</f>
        <v>1559313.5699999998</v>
      </c>
      <c r="CR7" s="250">
        <v>815960.57</v>
      </c>
      <c r="CS7" s="205">
        <v>1291974.58</v>
      </c>
      <c r="CT7" s="205">
        <v>731638.1</v>
      </c>
      <c r="CU7" s="205">
        <v>924804.94</v>
      </c>
      <c r="CV7" s="205">
        <v>890394.52</v>
      </c>
      <c r="CW7" s="205">
        <v>1394860.41</v>
      </c>
      <c r="CX7" s="205">
        <v>1500373.47</v>
      </c>
      <c r="CY7" s="201">
        <f>+DG7+DN7+DU7+EB7+EI7+EP7+EW7+FD7+FK7+FR7+FY7+GF7</f>
        <v>9363205.1900000013</v>
      </c>
      <c r="CZ7" s="202">
        <v>0</v>
      </c>
      <c r="DA7" s="202">
        <f>+DI7+DP7+DW7+ED7+EK7+ER7+EY7+FF7+FM7+FT7+GA7+GH7</f>
        <v>3012884.93</v>
      </c>
      <c r="DB7" s="203"/>
      <c r="DC7" s="204">
        <v>0</v>
      </c>
      <c r="DD7" s="232"/>
      <c r="DE7" s="232"/>
      <c r="DF7" s="205">
        <f>+CM7</f>
        <v>704445.28</v>
      </c>
      <c r="DG7" s="201">
        <v>701514.96</v>
      </c>
      <c r="DH7" s="202">
        <v>0</v>
      </c>
      <c r="DI7" s="201">
        <v>2930.32</v>
      </c>
      <c r="DJ7" s="203">
        <v>0</v>
      </c>
      <c r="DK7" s="204">
        <v>0</v>
      </c>
      <c r="DL7" s="232"/>
      <c r="DM7" s="208">
        <f>+CN7</f>
        <v>623740.09</v>
      </c>
      <c r="DN7" s="209">
        <v>551825.89</v>
      </c>
      <c r="DO7" s="202">
        <v>0</v>
      </c>
      <c r="DP7" s="209">
        <v>71914.2</v>
      </c>
      <c r="DQ7" s="203"/>
      <c r="DR7" s="204">
        <v>0</v>
      </c>
      <c r="DS7" s="232"/>
      <c r="DT7" s="208">
        <f>+CO7</f>
        <v>904564.84000000008</v>
      </c>
      <c r="DU7" s="209">
        <v>562782.68000000005</v>
      </c>
      <c r="DV7" s="202"/>
      <c r="DW7" s="209">
        <v>341782.16</v>
      </c>
      <c r="DX7" s="203"/>
      <c r="DY7" s="204">
        <v>0</v>
      </c>
      <c r="DZ7" s="232"/>
      <c r="EA7" s="208">
        <f>+CP7</f>
        <v>1034019.75</v>
      </c>
      <c r="EB7" s="209">
        <v>920606.83</v>
      </c>
      <c r="EC7" s="202">
        <v>0</v>
      </c>
      <c r="ED7" s="209">
        <v>113412.92</v>
      </c>
      <c r="EE7" s="203">
        <v>0</v>
      </c>
      <c r="EF7" s="204">
        <v>0</v>
      </c>
      <c r="EG7" s="232"/>
      <c r="EH7" s="208">
        <f>+CQ7</f>
        <v>1559313.5699999998</v>
      </c>
      <c r="EI7" s="209">
        <v>601483.56999999995</v>
      </c>
      <c r="EJ7" s="202">
        <v>0</v>
      </c>
      <c r="EK7" s="209">
        <v>957830</v>
      </c>
      <c r="EL7" s="203">
        <v>0</v>
      </c>
      <c r="EM7" s="204">
        <v>0</v>
      </c>
      <c r="EN7" s="232"/>
      <c r="EO7" s="243">
        <f>+CR7</f>
        <v>815960.57</v>
      </c>
      <c r="EP7" s="244">
        <v>676899.05</v>
      </c>
      <c r="EQ7" s="245"/>
      <c r="ER7" s="244">
        <v>139061.51999999999</v>
      </c>
      <c r="ES7" s="246"/>
      <c r="ET7" s="247">
        <v>0</v>
      </c>
      <c r="EU7" s="232"/>
      <c r="EV7" s="248">
        <f>+CS7</f>
        <v>1291974.58</v>
      </c>
      <c r="EW7" s="222">
        <v>1035171.22</v>
      </c>
      <c r="EX7" s="225">
        <v>0</v>
      </c>
      <c r="EY7" s="222">
        <v>256803.36</v>
      </c>
      <c r="EZ7" s="223">
        <v>0</v>
      </c>
      <c r="FA7" s="224">
        <v>0</v>
      </c>
      <c r="FC7" s="208">
        <f>+CT7</f>
        <v>731638.1</v>
      </c>
      <c r="FD7" s="209">
        <v>666744.25</v>
      </c>
      <c r="FE7" s="202">
        <v>0</v>
      </c>
      <c r="FF7" s="209">
        <v>64893.85</v>
      </c>
      <c r="FG7" s="203">
        <v>0</v>
      </c>
      <c r="FH7" s="204">
        <v>0</v>
      </c>
      <c r="FJ7" s="171">
        <f>+CU7</f>
        <v>924804.94</v>
      </c>
      <c r="FK7" s="172">
        <v>708786.71</v>
      </c>
      <c r="FL7" s="168">
        <v>0</v>
      </c>
      <c r="FM7" s="172">
        <v>216018.23</v>
      </c>
      <c r="FN7" s="169"/>
      <c r="FO7" s="170">
        <v>0</v>
      </c>
      <c r="FQ7" s="208">
        <f>+CV7</f>
        <v>890394.52</v>
      </c>
      <c r="FR7" s="209">
        <v>758586.2</v>
      </c>
      <c r="FS7" s="202">
        <v>0</v>
      </c>
      <c r="FT7" s="209">
        <v>131808.32000000001</v>
      </c>
      <c r="FU7" s="203">
        <v>0</v>
      </c>
      <c r="FV7" s="204">
        <v>0</v>
      </c>
      <c r="FX7" s="156">
        <f>+CW7</f>
        <v>1394860.41</v>
      </c>
      <c r="FY7" s="172">
        <v>915577.02</v>
      </c>
      <c r="FZ7" s="168">
        <v>0</v>
      </c>
      <c r="GA7" s="172">
        <v>479283.39</v>
      </c>
      <c r="GB7" s="169">
        <v>0</v>
      </c>
      <c r="GC7" s="170">
        <v>0</v>
      </c>
      <c r="GE7" s="173">
        <f>+CX7</f>
        <v>1500373.47</v>
      </c>
      <c r="GF7" s="192">
        <v>1263226.81</v>
      </c>
      <c r="GG7" s="193">
        <v>0</v>
      </c>
      <c r="GH7" s="192">
        <v>237146.66</v>
      </c>
      <c r="GI7" s="193">
        <v>0</v>
      </c>
      <c r="GJ7" s="194">
        <v>0</v>
      </c>
    </row>
    <row r="8" spans="1:192" s="166" customFormat="1" ht="172.5" customHeight="1" thickBot="1" x14ac:dyDescent="0.3">
      <c r="B8" s="437"/>
      <c r="C8" s="440"/>
      <c r="D8" s="226"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9">
        <v>1156866.68</v>
      </c>
      <c r="R8" s="209">
        <v>7099116.5899999999</v>
      </c>
      <c r="S8" s="233">
        <f>R8/20</f>
        <v>354955.82949999999</v>
      </c>
      <c r="T8" s="233">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9">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9">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9">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9">
        <v>135563.6</v>
      </c>
      <c r="CH8" s="209"/>
      <c r="CI8" s="203"/>
      <c r="CJ8" s="203"/>
      <c r="CK8" s="203"/>
      <c r="CL8" s="231"/>
      <c r="CM8" s="205">
        <v>92242.73</v>
      </c>
      <c r="CN8" s="205">
        <v>-1262.83</v>
      </c>
      <c r="CO8" s="205">
        <v>0</v>
      </c>
      <c r="CP8" s="205">
        <v>12719.59</v>
      </c>
      <c r="CQ8" s="205">
        <v>0</v>
      </c>
      <c r="CR8" s="250">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2"/>
      <c r="DE8" s="232"/>
      <c r="DF8" s="205">
        <f>+CM8</f>
        <v>92242.73</v>
      </c>
      <c r="DG8" s="201">
        <v>92242.73</v>
      </c>
      <c r="DH8" s="203">
        <v>0</v>
      </c>
      <c r="DI8" s="201">
        <v>0</v>
      </c>
      <c r="DJ8" s="203">
        <v>0</v>
      </c>
      <c r="DK8" s="204">
        <v>0</v>
      </c>
      <c r="DL8" s="232"/>
      <c r="DM8" s="208">
        <f>+CN8</f>
        <v>-1262.83</v>
      </c>
      <c r="DN8" s="209">
        <v>-1262.83</v>
      </c>
      <c r="DO8" s="203">
        <v>0</v>
      </c>
      <c r="DP8" s="209">
        <v>0</v>
      </c>
      <c r="DQ8" s="203">
        <v>0</v>
      </c>
      <c r="DR8" s="204">
        <v>0</v>
      </c>
      <c r="DS8" s="232"/>
      <c r="DT8" s="208">
        <f>+CO8</f>
        <v>0</v>
      </c>
      <c r="DU8" s="209">
        <v>0</v>
      </c>
      <c r="DV8" s="203">
        <v>0</v>
      </c>
      <c r="DW8" s="209">
        <v>0</v>
      </c>
      <c r="DX8" s="203">
        <v>0</v>
      </c>
      <c r="DY8" s="204">
        <v>0</v>
      </c>
      <c r="DZ8" s="232"/>
      <c r="EA8" s="208">
        <f>+CP8</f>
        <v>12719.59</v>
      </c>
      <c r="EB8" s="209">
        <v>12719.59</v>
      </c>
      <c r="EC8" s="203">
        <v>0</v>
      </c>
      <c r="ED8" s="209">
        <v>0</v>
      </c>
      <c r="EE8" s="203">
        <v>0</v>
      </c>
      <c r="EF8" s="204">
        <v>0</v>
      </c>
      <c r="EG8" s="232"/>
      <c r="EH8" s="208">
        <f t="shared" ref="EH8:EH9" si="0">+CQ8</f>
        <v>0</v>
      </c>
      <c r="EI8" s="209">
        <v>0</v>
      </c>
      <c r="EJ8" s="203">
        <v>0</v>
      </c>
      <c r="EK8" s="209">
        <v>0</v>
      </c>
      <c r="EL8" s="203">
        <v>0</v>
      </c>
      <c r="EM8" s="204">
        <v>0</v>
      </c>
      <c r="EN8" s="232"/>
      <c r="EO8" s="243">
        <f t="shared" ref="EO8:EO9" si="1">+CR8</f>
        <v>0</v>
      </c>
      <c r="EP8" s="244">
        <v>0</v>
      </c>
      <c r="EQ8" s="246">
        <v>0</v>
      </c>
      <c r="ER8" s="244">
        <v>0</v>
      </c>
      <c r="ES8" s="246">
        <v>0</v>
      </c>
      <c r="ET8" s="247">
        <v>0</v>
      </c>
      <c r="EU8" s="232"/>
      <c r="EV8" s="221">
        <f t="shared" ref="EV8:EV9" si="2">+CS8</f>
        <v>0</v>
      </c>
      <c r="EW8" s="222">
        <v>0</v>
      </c>
      <c r="EX8" s="223">
        <v>0</v>
      </c>
      <c r="EY8" s="222">
        <v>0</v>
      </c>
      <c r="EZ8" s="223">
        <v>0</v>
      </c>
      <c r="FA8" s="224">
        <v>0</v>
      </c>
      <c r="FC8" s="208">
        <f>+CT8</f>
        <v>0</v>
      </c>
      <c r="FD8" s="209">
        <v>0</v>
      </c>
      <c r="FE8" s="203">
        <v>0</v>
      </c>
      <c r="FF8" s="209">
        <v>0</v>
      </c>
      <c r="FG8" s="203">
        <v>0</v>
      </c>
      <c r="FH8" s="204">
        <v>0</v>
      </c>
      <c r="FJ8" s="171">
        <f t="shared" ref="FJ8:FJ9" si="3">+CU8</f>
        <v>0</v>
      </c>
      <c r="FK8" s="172">
        <v>0</v>
      </c>
      <c r="FL8" s="169">
        <v>0</v>
      </c>
      <c r="FM8" s="172">
        <v>0</v>
      </c>
      <c r="FN8" s="169">
        <v>0</v>
      </c>
      <c r="FO8" s="170">
        <v>0</v>
      </c>
      <c r="FQ8" s="208">
        <f t="shared" ref="FQ8:FQ9" si="4">+CV8</f>
        <v>0</v>
      </c>
      <c r="FR8" s="209">
        <v>0</v>
      </c>
      <c r="FS8" s="203">
        <v>0</v>
      </c>
      <c r="FT8" s="209">
        <v>0</v>
      </c>
      <c r="FU8" s="203">
        <v>0</v>
      </c>
      <c r="FV8" s="204">
        <v>0</v>
      </c>
      <c r="FX8" s="156">
        <f t="shared" ref="FX8:FX9" si="5">+CW8</f>
        <v>0</v>
      </c>
      <c r="FY8" s="172">
        <v>0</v>
      </c>
      <c r="FZ8" s="169">
        <v>0</v>
      </c>
      <c r="GA8" s="172">
        <v>0</v>
      </c>
      <c r="GB8" s="169">
        <v>0</v>
      </c>
      <c r="GC8" s="170">
        <v>0</v>
      </c>
      <c r="GE8" s="173">
        <f t="shared" ref="GE8:GE9" si="6">+CX8</f>
        <v>0</v>
      </c>
      <c r="GF8" s="192">
        <v>0</v>
      </c>
      <c r="GG8" s="190">
        <v>0</v>
      </c>
      <c r="GH8" s="192">
        <v>0</v>
      </c>
      <c r="GI8" s="191">
        <v>0</v>
      </c>
      <c r="GJ8" s="170">
        <v>0</v>
      </c>
    </row>
    <row r="9" spans="1:192" s="166" customFormat="1" ht="281.25" customHeight="1" thickBot="1" x14ac:dyDescent="0.3">
      <c r="B9" s="438"/>
      <c r="C9" s="440"/>
      <c r="D9" s="226" t="s">
        <v>94</v>
      </c>
      <c r="E9" s="227" t="s">
        <v>99</v>
      </c>
      <c r="F9" s="205">
        <v>0</v>
      </c>
      <c r="G9" s="208">
        <v>24402</v>
      </c>
      <c r="H9" s="208">
        <v>3850</v>
      </c>
      <c r="I9" s="208">
        <v>7316</v>
      </c>
      <c r="J9" s="208">
        <v>16216.8</v>
      </c>
      <c r="K9" s="208">
        <v>14894</v>
      </c>
      <c r="L9" s="208">
        <v>10185.6</v>
      </c>
      <c r="M9" s="208">
        <v>13150</v>
      </c>
      <c r="N9" s="208">
        <v>61317.75</v>
      </c>
      <c r="O9" s="208">
        <v>36393.599999999999</v>
      </c>
      <c r="P9" s="208">
        <v>13508</v>
      </c>
      <c r="Q9" s="229">
        <v>58619</v>
      </c>
      <c r="R9" s="209">
        <v>236278.75</v>
      </c>
      <c r="S9" s="233">
        <f>R9/178</f>
        <v>1327.4087078651685</v>
      </c>
      <c r="T9" s="233">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9">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9">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9">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9">
        <v>1004634.15</v>
      </c>
      <c r="CH9" s="209"/>
      <c r="CI9" s="203"/>
      <c r="CJ9" s="203"/>
      <c r="CK9" s="203"/>
      <c r="CL9" s="231"/>
      <c r="CM9" s="206">
        <v>454426.99</v>
      </c>
      <c r="CN9" s="205">
        <v>348932.84</v>
      </c>
      <c r="CO9" s="205">
        <f>339675.85+1743</f>
        <v>341418.85</v>
      </c>
      <c r="CP9" s="205">
        <f>346526.81+38703.75</f>
        <v>385230.56</v>
      </c>
      <c r="CQ9" s="205">
        <f>347427.86+17558.5</f>
        <v>364986.36</v>
      </c>
      <c r="CR9" s="250">
        <v>365919.66</v>
      </c>
      <c r="CS9" s="205">
        <v>569191.73</v>
      </c>
      <c r="CT9" s="205">
        <v>311173.26</v>
      </c>
      <c r="CU9" s="205">
        <v>326432.99</v>
      </c>
      <c r="CV9" s="205">
        <v>298524.21000000002</v>
      </c>
      <c r="CW9" s="205">
        <v>675222.33</v>
      </c>
      <c r="CX9" s="205">
        <v>738845.35</v>
      </c>
      <c r="CY9" s="201">
        <f>+DG9+DN9+DU9+EB9+EI9+EP9+EW9+FD9+FK9+FR9+FY9+GF9</f>
        <v>5009230.4800000004</v>
      </c>
      <c r="CZ9" s="203">
        <v>0</v>
      </c>
      <c r="DA9" s="203">
        <f>+DI9+DP9+DW9+ED9+EK9+ER9+EY9+FF9+FM9+FT9+GA9+GH9</f>
        <v>171074.65000000002</v>
      </c>
      <c r="DB9" s="203">
        <v>0</v>
      </c>
      <c r="DC9" s="204">
        <v>0</v>
      </c>
      <c r="DD9" s="232"/>
      <c r="DE9" s="232"/>
      <c r="DF9" s="205">
        <f>+CM9</f>
        <v>454426.99</v>
      </c>
      <c r="DG9" s="201">
        <v>454426.99</v>
      </c>
      <c r="DH9" s="203">
        <v>0</v>
      </c>
      <c r="DI9" s="201">
        <v>0</v>
      </c>
      <c r="DJ9" s="203">
        <v>0</v>
      </c>
      <c r="DK9" s="204">
        <v>0</v>
      </c>
      <c r="DL9" s="232"/>
      <c r="DM9" s="208">
        <f>+CN9</f>
        <v>348932.84</v>
      </c>
      <c r="DN9" s="209">
        <v>348932.84</v>
      </c>
      <c r="DO9" s="203"/>
      <c r="DP9" s="209">
        <v>0</v>
      </c>
      <c r="DQ9" s="203"/>
      <c r="DR9" s="204">
        <v>0</v>
      </c>
      <c r="DS9" s="232"/>
      <c r="DT9" s="208">
        <f>+CO9</f>
        <v>341418.85</v>
      </c>
      <c r="DU9" s="209">
        <v>339675.85</v>
      </c>
      <c r="DV9" s="203"/>
      <c r="DW9" s="209">
        <v>1743</v>
      </c>
      <c r="DX9" s="203"/>
      <c r="DY9" s="204">
        <v>0</v>
      </c>
      <c r="DZ9" s="232"/>
      <c r="EA9" s="208">
        <f>+CP9</f>
        <v>385230.56</v>
      </c>
      <c r="EB9" s="209">
        <v>346526.81</v>
      </c>
      <c r="EC9" s="203">
        <v>0</v>
      </c>
      <c r="ED9" s="209">
        <v>38703.75</v>
      </c>
      <c r="EE9" s="203">
        <v>0</v>
      </c>
      <c r="EF9" s="204">
        <v>0</v>
      </c>
      <c r="EG9" s="232"/>
      <c r="EH9" s="208">
        <f t="shared" si="0"/>
        <v>364986.36</v>
      </c>
      <c r="EI9" s="209">
        <v>347427.86</v>
      </c>
      <c r="EJ9" s="203">
        <v>0</v>
      </c>
      <c r="EK9" s="209">
        <v>17558.5</v>
      </c>
      <c r="EL9" s="203">
        <v>0</v>
      </c>
      <c r="EM9" s="204">
        <v>0</v>
      </c>
      <c r="EN9" s="232"/>
      <c r="EO9" s="243">
        <f t="shared" si="1"/>
        <v>365919.66</v>
      </c>
      <c r="EP9" s="244">
        <v>336768.16</v>
      </c>
      <c r="EQ9" s="246">
        <v>0</v>
      </c>
      <c r="ER9" s="244">
        <v>29151.5</v>
      </c>
      <c r="ES9" s="246"/>
      <c r="ET9" s="247">
        <v>0</v>
      </c>
      <c r="EU9" s="232"/>
      <c r="EV9" s="248">
        <f t="shared" si="2"/>
        <v>569191.73</v>
      </c>
      <c r="EW9" s="222">
        <v>555467.03</v>
      </c>
      <c r="EX9" s="223">
        <v>0</v>
      </c>
      <c r="EY9" s="222">
        <v>13724.7</v>
      </c>
      <c r="EZ9" s="223">
        <v>0</v>
      </c>
      <c r="FA9" s="224">
        <v>0</v>
      </c>
      <c r="FC9" s="208">
        <f>+CT9</f>
        <v>311173.26</v>
      </c>
      <c r="FD9" s="209">
        <v>308449.26</v>
      </c>
      <c r="FE9" s="203">
        <v>0</v>
      </c>
      <c r="FF9" s="209">
        <v>2724</v>
      </c>
      <c r="FG9" s="203">
        <v>0</v>
      </c>
      <c r="FH9" s="204">
        <v>0</v>
      </c>
      <c r="FJ9" s="171">
        <f t="shared" si="3"/>
        <v>326432.99</v>
      </c>
      <c r="FK9" s="172">
        <v>325538.99</v>
      </c>
      <c r="FL9" s="169"/>
      <c r="FM9" s="172">
        <v>894</v>
      </c>
      <c r="FN9" s="169"/>
      <c r="FO9" s="170">
        <v>0</v>
      </c>
      <c r="FQ9" s="208">
        <f t="shared" si="4"/>
        <v>298524.21000000002</v>
      </c>
      <c r="FR9" s="209">
        <v>297965.21000000002</v>
      </c>
      <c r="FS9" s="203">
        <v>0</v>
      </c>
      <c r="FT9" s="209">
        <v>559</v>
      </c>
      <c r="FU9" s="203">
        <v>0</v>
      </c>
      <c r="FV9" s="204">
        <v>0</v>
      </c>
      <c r="FX9" s="156">
        <f t="shared" si="5"/>
        <v>675222.33</v>
      </c>
      <c r="FY9" s="172">
        <v>625941.32999999996</v>
      </c>
      <c r="FZ9" s="169">
        <v>0</v>
      </c>
      <c r="GA9" s="172">
        <v>49281</v>
      </c>
      <c r="GB9" s="169">
        <v>0</v>
      </c>
      <c r="GC9" s="170">
        <v>0</v>
      </c>
      <c r="GE9" s="173">
        <f t="shared" si="6"/>
        <v>738845.35</v>
      </c>
      <c r="GF9" s="192">
        <v>722110.15</v>
      </c>
      <c r="GG9" s="169">
        <v>0</v>
      </c>
      <c r="GH9" s="192">
        <v>16735.2</v>
      </c>
      <c r="GI9" s="169">
        <v>0</v>
      </c>
      <c r="GJ9" s="170">
        <v>0</v>
      </c>
    </row>
    <row r="10" spans="1:192" s="166" customFormat="1" ht="45" customHeight="1" thickBot="1" x14ac:dyDescent="0.45">
      <c r="B10" s="441" t="s">
        <v>24</v>
      </c>
      <c r="C10" s="442"/>
      <c r="D10" s="442"/>
      <c r="E10" s="443"/>
      <c r="F10" s="234">
        <f t="shared" ref="F10:Q10" si="7">SUM(F7:F9)</f>
        <v>1164836.99</v>
      </c>
      <c r="G10" s="234">
        <f t="shared" si="7"/>
        <v>1766236.9</v>
      </c>
      <c r="H10" s="234">
        <f t="shared" si="7"/>
        <v>1836346.84</v>
      </c>
      <c r="I10" s="234">
        <f t="shared" si="7"/>
        <v>1824534.46</v>
      </c>
      <c r="J10" s="234">
        <f t="shared" si="7"/>
        <v>1903335.52</v>
      </c>
      <c r="K10" s="234">
        <f t="shared" si="7"/>
        <v>1732939.9300000002</v>
      </c>
      <c r="L10" s="234">
        <f t="shared" si="7"/>
        <v>2460478.0100000002</v>
      </c>
      <c r="M10" s="234">
        <f t="shared" si="7"/>
        <v>1619042.52</v>
      </c>
      <c r="N10" s="234">
        <f t="shared" si="7"/>
        <v>1802233.18</v>
      </c>
      <c r="O10" s="234">
        <f t="shared" si="7"/>
        <v>1853318.28</v>
      </c>
      <c r="P10" s="234">
        <f t="shared" si="7"/>
        <v>2000132.6400000001</v>
      </c>
      <c r="Q10" s="210">
        <f t="shared" si="7"/>
        <v>2463273.0300000003</v>
      </c>
      <c r="R10" s="199"/>
      <c r="S10" s="235"/>
      <c r="T10" s="199"/>
      <c r="U10" s="199"/>
      <c r="V10" s="199"/>
      <c r="W10" s="234">
        <f t="shared" ref="W10:AH10" si="8">SUM(W7:W9)</f>
        <v>1634868.26</v>
      </c>
      <c r="X10" s="234">
        <f t="shared" si="8"/>
        <v>1673417.19</v>
      </c>
      <c r="Y10" s="234">
        <f t="shared" si="8"/>
        <v>1793646.45</v>
      </c>
      <c r="Z10" s="234">
        <f t="shared" si="8"/>
        <v>1782582.9</v>
      </c>
      <c r="AA10" s="234">
        <f t="shared" si="8"/>
        <v>1879742.11</v>
      </c>
      <c r="AB10" s="234">
        <f t="shared" si="8"/>
        <v>1888402.87</v>
      </c>
      <c r="AC10" s="234">
        <f t="shared" si="8"/>
        <v>2777854.4</v>
      </c>
      <c r="AD10" s="234">
        <f t="shared" si="8"/>
        <v>1860637.69</v>
      </c>
      <c r="AE10" s="234">
        <f t="shared" si="8"/>
        <v>1736984.28</v>
      </c>
      <c r="AF10" s="234">
        <f t="shared" si="8"/>
        <v>2136182.29</v>
      </c>
      <c r="AG10" s="234">
        <f t="shared" si="8"/>
        <v>2633278.0299999998</v>
      </c>
      <c r="AH10" s="210">
        <f t="shared" si="8"/>
        <v>2744329.82</v>
      </c>
      <c r="AI10" s="199"/>
      <c r="AJ10" s="199"/>
      <c r="AK10" s="199"/>
      <c r="AL10" s="199"/>
      <c r="AM10" s="199"/>
      <c r="AN10" s="234">
        <f t="shared" ref="AN10:AY10" si="9">SUM(AN7:AN9)</f>
        <v>1717007.1799999997</v>
      </c>
      <c r="AO10" s="234">
        <f t="shared" si="9"/>
        <v>1431659.04</v>
      </c>
      <c r="AP10" s="234">
        <f t="shared" si="9"/>
        <v>1977160.9000000001</v>
      </c>
      <c r="AQ10" s="234">
        <f t="shared" si="9"/>
        <v>1842848.04</v>
      </c>
      <c r="AR10" s="234">
        <f t="shared" si="9"/>
        <v>2188914.69</v>
      </c>
      <c r="AS10" s="234">
        <f t="shared" si="9"/>
        <v>1635267.27</v>
      </c>
      <c r="AT10" s="234">
        <f t="shared" si="9"/>
        <v>2357176.37</v>
      </c>
      <c r="AU10" s="234">
        <f t="shared" si="9"/>
        <v>1736782.2399999998</v>
      </c>
      <c r="AV10" s="234">
        <f t="shared" si="9"/>
        <v>1589265.4300000002</v>
      </c>
      <c r="AW10" s="234">
        <f t="shared" si="9"/>
        <v>1518068.73</v>
      </c>
      <c r="AX10" s="234">
        <f t="shared" si="9"/>
        <v>2271692.89</v>
      </c>
      <c r="AY10" s="210">
        <f t="shared" si="9"/>
        <v>2298729.0499999998</v>
      </c>
      <c r="AZ10" s="199"/>
      <c r="BA10" s="199"/>
      <c r="BB10" s="199"/>
      <c r="BC10" s="199"/>
      <c r="BD10" s="199"/>
      <c r="BE10" s="234">
        <f t="shared" ref="BE10:BP10" si="10">SUM(BE7:BE9)</f>
        <v>1237952.73</v>
      </c>
      <c r="BF10" s="234">
        <f t="shared" si="10"/>
        <v>1311332.6000000001</v>
      </c>
      <c r="BG10" s="234">
        <f t="shared" si="10"/>
        <v>1229952.7000000002</v>
      </c>
      <c r="BH10" s="234">
        <f t="shared" si="10"/>
        <v>1382118.57</v>
      </c>
      <c r="BI10" s="234">
        <f t="shared" si="10"/>
        <v>1367967.25</v>
      </c>
      <c r="BJ10" s="234">
        <f t="shared" si="10"/>
        <v>2325092.33</v>
      </c>
      <c r="BK10" s="234">
        <f t="shared" si="10"/>
        <v>2300549.08</v>
      </c>
      <c r="BL10" s="234">
        <f t="shared" si="10"/>
        <v>1493518.8900000001</v>
      </c>
      <c r="BM10" s="234">
        <f t="shared" si="10"/>
        <v>1461069.49</v>
      </c>
      <c r="BN10" s="234">
        <f t="shared" si="10"/>
        <v>1517506.79</v>
      </c>
      <c r="BO10" s="234">
        <f t="shared" si="10"/>
        <v>1693452.4700000002</v>
      </c>
      <c r="BP10" s="234">
        <f t="shared" si="10"/>
        <v>2460512.27</v>
      </c>
      <c r="BQ10" s="199"/>
      <c r="BR10" s="199"/>
      <c r="BS10" s="199"/>
      <c r="BT10" s="199"/>
      <c r="BU10" s="199"/>
      <c r="BV10" s="234">
        <f t="shared" ref="BV10:CG10" si="11">SUM(BV7:BV9)</f>
        <v>1205765.44</v>
      </c>
      <c r="BW10" s="234">
        <f t="shared" si="11"/>
        <v>1045844.53</v>
      </c>
      <c r="BX10" s="234">
        <f t="shared" si="11"/>
        <v>1631759.4300000002</v>
      </c>
      <c r="BY10" s="234">
        <f t="shared" si="11"/>
        <v>1141771.92</v>
      </c>
      <c r="BZ10" s="234">
        <f t="shared" si="11"/>
        <v>1325928.43</v>
      </c>
      <c r="CA10" s="234">
        <f t="shared" si="11"/>
        <v>1336481.3699999999</v>
      </c>
      <c r="CB10" s="234">
        <f t="shared" si="11"/>
        <v>2009237.8599999999</v>
      </c>
      <c r="CC10" s="234">
        <f t="shared" si="11"/>
        <v>1735457.24</v>
      </c>
      <c r="CD10" s="234">
        <f t="shared" si="11"/>
        <v>1603351.29</v>
      </c>
      <c r="CE10" s="234">
        <f t="shared" si="11"/>
        <v>1874637.3399999999</v>
      </c>
      <c r="CF10" s="234">
        <f t="shared" si="11"/>
        <v>1893520.33</v>
      </c>
      <c r="CG10" s="234">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07">
        <f t="shared" si="12"/>
        <v>1181880.23</v>
      </c>
      <c r="CS10" s="207">
        <f>SUM(CS7:CS9)</f>
        <v>1861166.31</v>
      </c>
      <c r="CT10" s="207">
        <f t="shared" si="12"/>
        <v>1042811.36</v>
      </c>
      <c r="CU10" s="207">
        <f t="shared" si="12"/>
        <v>1251237.93</v>
      </c>
      <c r="CV10" s="207">
        <f t="shared" si="12"/>
        <v>1188918.73</v>
      </c>
      <c r="CW10" s="207">
        <f>SUM(CW7:CW9)</f>
        <v>2070082.7399999998</v>
      </c>
      <c r="CX10" s="207">
        <f t="shared" si="12"/>
        <v>2239218.8199999998</v>
      </c>
      <c r="CY10" s="199"/>
      <c r="CZ10" s="199"/>
      <c r="DA10" s="199"/>
      <c r="DB10" s="199"/>
      <c r="DC10" s="199"/>
      <c r="DD10" s="232"/>
      <c r="DE10" s="232"/>
      <c r="DF10" s="210">
        <f>SUM(DF7:DF9)</f>
        <v>1251115</v>
      </c>
      <c r="DG10" s="447"/>
      <c r="DH10" s="448"/>
      <c r="DI10" s="448"/>
      <c r="DJ10" s="448"/>
      <c r="DK10" s="448"/>
      <c r="DL10" s="232"/>
      <c r="DM10" s="210">
        <f>SUM(DM7:DM9)</f>
        <v>971410.10000000009</v>
      </c>
      <c r="DN10" s="199"/>
      <c r="DO10" s="199"/>
      <c r="DP10" s="199"/>
      <c r="DQ10" s="199"/>
      <c r="DR10" s="199"/>
      <c r="DS10" s="232"/>
      <c r="DT10" s="210">
        <f>SUM(DT7:DT9)</f>
        <v>1245983.69</v>
      </c>
      <c r="DU10" s="199"/>
      <c r="DV10" s="199"/>
      <c r="DW10" s="199"/>
      <c r="DX10" s="199"/>
      <c r="DY10" s="199"/>
      <c r="DZ10" s="232"/>
      <c r="EA10" s="210">
        <f>SUM(EA7:EA9)</f>
        <v>1431969.9</v>
      </c>
      <c r="EB10" s="199"/>
      <c r="EC10" s="199"/>
      <c r="ED10" s="199"/>
      <c r="EE10" s="199"/>
      <c r="EF10" s="199"/>
      <c r="EG10" s="232"/>
      <c r="EH10" s="210">
        <f>SUM(EH7:EH9)</f>
        <v>1924299.9299999997</v>
      </c>
      <c r="EI10" s="199"/>
      <c r="EJ10" s="199"/>
      <c r="EK10" s="199"/>
      <c r="EL10" s="199"/>
      <c r="EM10" s="199"/>
      <c r="EN10" s="232"/>
      <c r="EO10" s="228">
        <f>SUM(EO7:EO9)</f>
        <v>1181880.23</v>
      </c>
      <c r="EP10" s="199"/>
      <c r="EQ10" s="199"/>
      <c r="ER10" s="199"/>
      <c r="ES10" s="199"/>
      <c r="ET10" s="199"/>
      <c r="EU10" s="232"/>
      <c r="EV10" s="249">
        <f>SUM(EV7:EV9)</f>
        <v>1861166.31</v>
      </c>
      <c r="EW10" s="449"/>
      <c r="EX10" s="450"/>
      <c r="EY10" s="450"/>
      <c r="EZ10" s="450"/>
      <c r="FA10" s="450"/>
      <c r="FC10" s="210">
        <f>SUM(FC7:FC9)</f>
        <v>1042811.36</v>
      </c>
      <c r="FD10" s="447"/>
      <c r="FE10" s="448"/>
      <c r="FF10" s="448"/>
      <c r="FG10" s="448"/>
      <c r="FH10" s="448"/>
      <c r="FJ10" s="184">
        <f>SUM(FJ7:FJ9)</f>
        <v>1251237.93</v>
      </c>
      <c r="FK10" s="415"/>
      <c r="FL10" s="416"/>
      <c r="FM10" s="416"/>
      <c r="FN10" s="416"/>
      <c r="FO10" s="416"/>
      <c r="FQ10" s="210">
        <f>SUM(FQ7:FQ9)</f>
        <v>1188918.73</v>
      </c>
      <c r="FR10" s="415"/>
      <c r="FS10" s="416"/>
      <c r="FT10" s="416"/>
      <c r="FU10" s="416"/>
      <c r="FV10" s="416"/>
      <c r="FX10" s="184">
        <f>SUM(FX7:FX9)</f>
        <v>2070082.7399999998</v>
      </c>
      <c r="FY10" s="415"/>
      <c r="FZ10" s="416"/>
      <c r="GA10" s="416"/>
      <c r="GB10" s="416"/>
      <c r="GC10" s="416"/>
      <c r="GE10" s="184">
        <f>SUM(GE7:GE9)</f>
        <v>2239218.8199999998</v>
      </c>
      <c r="GF10" s="415"/>
      <c r="GG10" s="416"/>
      <c r="GH10" s="416"/>
      <c r="GI10" s="416"/>
      <c r="GJ10" s="416"/>
    </row>
    <row r="11" spans="1:192" ht="48.75" customHeight="1" thickBot="1" x14ac:dyDescent="0.4">
      <c r="B11" s="444"/>
      <c r="C11" s="445"/>
      <c r="D11" s="445"/>
      <c r="E11" s="446"/>
      <c r="F11" s="433">
        <f>SUM(F10:Q10)</f>
        <v>22426708.300000001</v>
      </c>
      <c r="G11" s="434"/>
      <c r="H11" s="434"/>
      <c r="I11" s="434"/>
      <c r="J11" s="434"/>
      <c r="K11" s="434"/>
      <c r="L11" s="434"/>
      <c r="M11" s="434"/>
      <c r="N11" s="434"/>
      <c r="O11" s="434"/>
      <c r="P11" s="434"/>
      <c r="Q11" s="435"/>
      <c r="R11" s="236"/>
      <c r="S11" s="236"/>
      <c r="T11" s="236"/>
      <c r="U11" s="236"/>
      <c r="V11" s="236"/>
      <c r="W11" s="433">
        <f>SUM(W10:AH10)</f>
        <v>24541926.290000003</v>
      </c>
      <c r="X11" s="434"/>
      <c r="Y11" s="434"/>
      <c r="Z11" s="434"/>
      <c r="AA11" s="434"/>
      <c r="AB11" s="434"/>
      <c r="AC11" s="434"/>
      <c r="AD11" s="434"/>
      <c r="AE11" s="434"/>
      <c r="AF11" s="434"/>
      <c r="AG11" s="434"/>
      <c r="AH11" s="435"/>
      <c r="AI11" s="236"/>
      <c r="AJ11" s="236"/>
      <c r="AK11" s="236"/>
      <c r="AL11" s="236"/>
      <c r="AM11" s="236"/>
      <c r="AN11" s="433">
        <f>SUM(AN10:AY10)</f>
        <v>22564571.829999998</v>
      </c>
      <c r="AO11" s="434"/>
      <c r="AP11" s="434"/>
      <c r="AQ11" s="434"/>
      <c r="AR11" s="434"/>
      <c r="AS11" s="434"/>
      <c r="AT11" s="434"/>
      <c r="AU11" s="434"/>
      <c r="AV11" s="434"/>
      <c r="AW11" s="434"/>
      <c r="AX11" s="434"/>
      <c r="AY11" s="435"/>
      <c r="AZ11" s="236"/>
      <c r="BA11" s="236"/>
      <c r="BB11" s="236"/>
      <c r="BC11" s="236"/>
      <c r="BD11" s="236"/>
      <c r="BE11" s="433">
        <f>SUM(BE10:BP10)</f>
        <v>19781025.169999998</v>
      </c>
      <c r="BF11" s="434"/>
      <c r="BG11" s="434"/>
      <c r="BH11" s="434"/>
      <c r="BI11" s="434"/>
      <c r="BJ11" s="434"/>
      <c r="BK11" s="434"/>
      <c r="BL11" s="434"/>
      <c r="BM11" s="434"/>
      <c r="BN11" s="434"/>
      <c r="BO11" s="434"/>
      <c r="BP11" s="435"/>
      <c r="BQ11" s="236"/>
      <c r="BR11" s="236"/>
      <c r="BS11" s="236"/>
      <c r="BT11" s="236"/>
      <c r="BU11" s="236"/>
      <c r="BV11" s="433">
        <f>SUM(BV10:CG10)</f>
        <v>19504502.259999998</v>
      </c>
      <c r="BW11" s="434"/>
      <c r="BX11" s="434"/>
      <c r="BY11" s="434"/>
      <c r="BZ11" s="434"/>
      <c r="CA11" s="434"/>
      <c r="CB11" s="434"/>
      <c r="CC11" s="434"/>
      <c r="CD11" s="434"/>
      <c r="CE11" s="434"/>
      <c r="CF11" s="434"/>
      <c r="CG11" s="435"/>
      <c r="CH11" s="236"/>
      <c r="CI11" s="236"/>
      <c r="CJ11" s="236"/>
      <c r="CK11" s="236"/>
      <c r="CL11" s="236"/>
      <c r="CM11" s="433">
        <f>SUM(CM10:CX10)</f>
        <v>17660094.739999998</v>
      </c>
      <c r="CN11" s="434"/>
      <c r="CO11" s="434"/>
      <c r="CP11" s="434"/>
      <c r="CQ11" s="434"/>
      <c r="CR11" s="434"/>
      <c r="CS11" s="434"/>
      <c r="CT11" s="434"/>
      <c r="CU11" s="434"/>
      <c r="CV11" s="434"/>
      <c r="CW11" s="434"/>
      <c r="CX11" s="434"/>
      <c r="CY11" s="434"/>
      <c r="CZ11" s="434"/>
      <c r="DA11" s="434"/>
      <c r="DB11" s="434"/>
      <c r="DC11" s="435"/>
      <c r="EB11" s="235"/>
      <c r="EC11" s="235"/>
      <c r="EW11" s="186"/>
      <c r="FD11" s="186"/>
    </row>
    <row r="12" spans="1:192" x14ac:dyDescent="0.35">
      <c r="EB12" s="235"/>
      <c r="EC12" s="235"/>
    </row>
    <row r="13" spans="1:192" ht="88.5" customHeight="1" x14ac:dyDescent="0.35">
      <c r="A13" s="195"/>
      <c r="B13" s="430" t="s">
        <v>205</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1"/>
      <c r="DU13" s="431"/>
      <c r="DV13" s="431"/>
      <c r="DW13" s="431"/>
      <c r="DX13" s="431"/>
      <c r="DY13" s="431"/>
      <c r="DZ13" s="431"/>
      <c r="EA13" s="431"/>
      <c r="EB13" s="431"/>
      <c r="EC13" s="431"/>
      <c r="ED13" s="431"/>
      <c r="EE13" s="431"/>
      <c r="EF13" s="431"/>
      <c r="EG13" s="431"/>
      <c r="EH13" s="431"/>
      <c r="EI13" s="431"/>
      <c r="EJ13" s="431"/>
      <c r="EK13" s="431"/>
      <c r="EL13" s="431"/>
      <c r="EM13" s="431"/>
      <c r="EN13" s="431"/>
      <c r="EO13" s="431"/>
      <c r="EP13" s="431"/>
      <c r="EQ13" s="431"/>
      <c r="ER13" s="431"/>
      <c r="ES13" s="431"/>
      <c r="ET13" s="431"/>
    </row>
    <row r="14" spans="1:192" x14ac:dyDescent="0.3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EB14" s="235"/>
    </row>
    <row r="15" spans="1:192" ht="26.25" x14ac:dyDescent="0.4">
      <c r="B15" s="241" t="s">
        <v>208</v>
      </c>
      <c r="C15" s="238"/>
      <c r="D15" s="238"/>
      <c r="E15" s="238"/>
      <c r="F15" s="238"/>
      <c r="G15" s="238"/>
      <c r="H15" s="238"/>
      <c r="I15" s="238"/>
      <c r="J15" s="238"/>
      <c r="K15" s="238"/>
      <c r="L15" s="238"/>
      <c r="M15" s="238"/>
      <c r="N15" s="238"/>
      <c r="O15" s="238"/>
      <c r="P15" s="238"/>
      <c r="Q15" s="238"/>
      <c r="R15" s="238"/>
      <c r="S15" s="238"/>
      <c r="T15" s="238"/>
      <c r="U15" s="238"/>
      <c r="V15" s="238"/>
    </row>
    <row r="16" spans="1: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32"/>
      <c r="E17" s="432"/>
      <c r="F17" s="238"/>
      <c r="G17" s="238"/>
      <c r="H17" s="238"/>
      <c r="I17" s="238"/>
      <c r="J17" s="238"/>
      <c r="K17" s="238"/>
      <c r="L17" s="238"/>
      <c r="M17" s="238"/>
      <c r="N17" s="238"/>
      <c r="O17" s="238"/>
      <c r="P17" s="238"/>
      <c r="Q17" s="238"/>
      <c r="R17" s="238"/>
      <c r="S17" s="238"/>
      <c r="T17" s="238"/>
      <c r="U17" s="238"/>
      <c r="V17" s="238"/>
    </row>
    <row r="18" spans="2:149" ht="26.25" x14ac:dyDescent="0.4">
      <c r="B18" s="241" t="s">
        <v>204</v>
      </c>
      <c r="C18" s="238"/>
      <c r="D18" s="238"/>
      <c r="E18" s="238"/>
      <c r="F18" s="238"/>
      <c r="G18" s="238"/>
      <c r="H18" s="238"/>
      <c r="I18" s="238"/>
      <c r="J18" s="238"/>
      <c r="K18" s="238"/>
      <c r="L18" s="238"/>
      <c r="M18" s="238"/>
      <c r="N18" s="238"/>
      <c r="O18" s="238"/>
      <c r="P18" s="238"/>
      <c r="Q18" s="238"/>
      <c r="R18" s="238"/>
      <c r="S18" s="238"/>
      <c r="T18" s="238"/>
      <c r="U18" s="238"/>
      <c r="V18" s="238"/>
      <c r="CQ18" s="199" t="s">
        <v>201</v>
      </c>
      <c r="CR18" s="199" t="s">
        <v>202</v>
      </c>
    </row>
    <row r="19" spans="2:149" ht="28.5" x14ac:dyDescent="0.45">
      <c r="B19" s="200"/>
      <c r="C19" s="252" t="s">
        <v>206</v>
      </c>
      <c r="D19" s="238"/>
      <c r="E19" s="238"/>
      <c r="F19" s="238"/>
      <c r="G19" s="238"/>
      <c r="H19" s="238"/>
      <c r="I19" s="238"/>
      <c r="J19" s="238"/>
      <c r="K19" s="238"/>
      <c r="L19" s="238"/>
      <c r="M19" s="238"/>
      <c r="N19" s="238"/>
      <c r="O19" s="238"/>
      <c r="P19" s="238"/>
      <c r="Q19" s="238"/>
      <c r="R19" s="238"/>
      <c r="S19" s="238"/>
      <c r="T19" s="238"/>
      <c r="U19" s="238"/>
      <c r="V19" s="238"/>
      <c r="CR19" s="199" t="s">
        <v>203</v>
      </c>
      <c r="EP19" s="239" t="s">
        <v>196</v>
      </c>
      <c r="EQ19" s="239"/>
      <c r="ER19" s="240"/>
      <c r="ES19" s="240"/>
    </row>
    <row r="20" spans="2:149" ht="28.5" x14ac:dyDescent="0.45">
      <c r="B20" s="200"/>
      <c r="C20" s="252" t="s">
        <v>207</v>
      </c>
      <c r="D20" s="238"/>
      <c r="E20" s="238"/>
      <c r="F20" s="238"/>
      <c r="G20" s="238"/>
      <c r="H20" s="238"/>
      <c r="I20" s="238"/>
      <c r="J20" s="238"/>
      <c r="K20" s="238"/>
      <c r="L20" s="238"/>
      <c r="M20" s="238"/>
      <c r="N20" s="238"/>
      <c r="O20" s="238"/>
      <c r="P20" s="238"/>
      <c r="Q20" s="238"/>
      <c r="R20" s="238"/>
      <c r="S20" s="238"/>
      <c r="T20" s="238"/>
      <c r="U20" s="238"/>
      <c r="V20" s="238"/>
      <c r="CR20" s="199" t="s">
        <v>197</v>
      </c>
      <c r="EP20" s="240"/>
      <c r="EQ20" s="240"/>
      <c r="ER20" s="240" t="s">
        <v>199</v>
      </c>
      <c r="ES20" s="240"/>
    </row>
    <row r="21" spans="2:149" ht="28.5" x14ac:dyDescent="0.45">
      <c r="B21" s="200"/>
      <c r="C21" s="252" t="s">
        <v>197</v>
      </c>
      <c r="D21" s="238"/>
      <c r="E21" s="238"/>
      <c r="F21" s="238"/>
      <c r="G21" s="238"/>
      <c r="H21" s="238"/>
      <c r="I21" s="238"/>
      <c r="J21" s="238"/>
      <c r="K21" s="238"/>
      <c r="L21" s="238"/>
      <c r="M21" s="238"/>
      <c r="N21" s="238"/>
      <c r="O21" s="238"/>
      <c r="P21" s="238"/>
      <c r="Q21" s="238"/>
      <c r="R21" s="238"/>
      <c r="S21" s="238"/>
      <c r="T21" s="238"/>
      <c r="U21" s="238"/>
      <c r="V21" s="238"/>
      <c r="EP21" s="240"/>
      <c r="EQ21" s="240"/>
      <c r="ER21" s="240" t="s">
        <v>200</v>
      </c>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t="s">
        <v>197</v>
      </c>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1">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9"/>
    <mergeCell ref="C7:C9"/>
    <mergeCell ref="B10:E11"/>
    <mergeCell ref="DG10:DK10"/>
    <mergeCell ref="EW10:FA10"/>
    <mergeCell ref="FD10:FH10"/>
    <mergeCell ref="FK10:FO10"/>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B13:ET13"/>
    <mergeCell ref="D17:E17"/>
    <mergeCell ref="FR10:FV10"/>
    <mergeCell ref="FY10:GC10"/>
    <mergeCell ref="GF10:GJ10"/>
    <mergeCell ref="F11:Q11"/>
    <mergeCell ref="W11:AH11"/>
    <mergeCell ref="AN11:AY11"/>
    <mergeCell ref="BE11:BP11"/>
    <mergeCell ref="BV11:CG11"/>
    <mergeCell ref="CM11:DC11"/>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B2:GJ23"/>
  <sheetViews>
    <sheetView showGridLines="0" tabSelected="1" view="pageBreakPreview" zoomScale="55" zoomScaleNormal="55" zoomScaleSheetLayoutView="55" workbookViewId="0">
      <selection activeCell="C18" sqref="C18"/>
    </sheetView>
  </sheetViews>
  <sheetFormatPr baseColWidth="10" defaultRowHeight="23.25" x14ac:dyDescent="0.35"/>
  <cols>
    <col min="1" max="1" width="3" style="139" customWidth="1"/>
    <col min="2" max="2" width="48.5703125" style="199" customWidth="1"/>
    <col min="3" max="3" width="44.5703125" style="199" customWidth="1"/>
    <col min="4" max="4" width="40.5703125" style="199" customWidth="1"/>
    <col min="5" max="5" width="43.14062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5.5703125" style="199" customWidth="1"/>
    <col min="92" max="92" width="25.7109375" style="199" customWidth="1"/>
    <col min="93" max="93" width="25.28515625" style="199" customWidth="1"/>
    <col min="94" max="94" width="28.140625" style="199" customWidth="1"/>
    <col min="95" max="102" width="11.85546875" style="199" customWidth="1"/>
    <col min="103" max="103" width="25.28515625" style="199" customWidth="1"/>
    <col min="104" max="104" width="16" style="199" customWidth="1"/>
    <col min="105" max="105" width="22" style="199" customWidth="1"/>
    <col min="106" max="106" width="16.140625" style="199" customWidth="1"/>
    <col min="107" max="107" width="21.42578125" style="199" customWidth="1"/>
    <col min="108" max="108" width="5.28515625" style="199" customWidth="1"/>
    <col min="109" max="109" width="0.28515625" style="199" customWidth="1"/>
    <col min="110" max="110" width="25.85546875" style="199" hidden="1" customWidth="1"/>
    <col min="111" max="111" width="22.85546875" style="199" hidden="1" customWidth="1"/>
    <col min="112" max="112" width="14.5703125" style="199" hidden="1" customWidth="1"/>
    <col min="113" max="113" width="19.85546875" style="199" hidden="1" customWidth="1"/>
    <col min="114" max="114" width="16.28515625" style="199" hidden="1" customWidth="1"/>
    <col min="115" max="115" width="21.28515625" style="199" hidden="1" customWidth="1"/>
    <col min="116" max="116" width="11.42578125" style="199" hidden="1" customWidth="1"/>
    <col min="117" max="117" width="23.5703125" style="199" hidden="1" customWidth="1"/>
    <col min="118" max="118" width="21.140625" style="199" hidden="1" customWidth="1"/>
    <col min="119" max="119" width="16" style="199" hidden="1" customWidth="1"/>
    <col min="120" max="120" width="21.5703125" style="199" hidden="1" customWidth="1"/>
    <col min="121" max="121" width="21.28515625" style="199" hidden="1" customWidth="1"/>
    <col min="122" max="122" width="17" style="199" hidden="1" customWidth="1"/>
    <col min="123" max="123" width="11.42578125" style="199" hidden="1" customWidth="1"/>
    <col min="124" max="124" width="26.140625" style="199" hidden="1" customWidth="1"/>
    <col min="125" max="125" width="26.28515625" style="199" hidden="1" customWidth="1"/>
    <col min="126" max="126" width="16" style="199" hidden="1" customWidth="1"/>
    <col min="127" max="127" width="22.140625" style="199" hidden="1" customWidth="1"/>
    <col min="128" max="128" width="16.28515625" style="199" hidden="1" customWidth="1"/>
    <col min="129" max="129" width="17" style="199" hidden="1" customWidth="1"/>
    <col min="130" max="130" width="11.42578125" style="199" hidden="1" customWidth="1"/>
    <col min="131" max="131" width="25.42578125" style="199" customWidth="1"/>
    <col min="132" max="132" width="23.42578125" style="199" customWidth="1"/>
    <col min="133" max="133" width="22.42578125" style="199" customWidth="1"/>
    <col min="134" max="134" width="22.140625" style="199" customWidth="1"/>
    <col min="135" max="135" width="18.42578125" style="199" customWidth="1"/>
    <col min="136" max="136" width="19.85546875" style="199"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hidden="1" customWidth="1"/>
    <col min="152" max="152" width="35" style="267"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hidden="1"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24" style="139" hidden="1" customWidth="1"/>
    <col min="174" max="174" width="21.140625" style="139" hidden="1" customWidth="1"/>
    <col min="175" max="175" width="21.85546875" style="139" hidden="1" customWidth="1"/>
    <col min="176" max="176" width="23.7109375" style="139" hidden="1" customWidth="1"/>
    <col min="177" max="177" width="20.42578125" style="139" hidden="1" customWidth="1"/>
    <col min="178" max="179" width="11.42578125" style="139" hidden="1" customWidth="1"/>
    <col min="180" max="180" width="16"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customWidth="1"/>
    <col min="194" max="241" width="11.42578125" style="139" customWidth="1"/>
    <col min="242" max="16384" width="11.42578125" style="139"/>
  </cols>
  <sheetData>
    <row r="2" spans="2:192" ht="41.25" customHeight="1" x14ac:dyDescent="0.45">
      <c r="B2" s="484" t="s">
        <v>4</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c r="CT2" s="484"/>
      <c r="CU2" s="484"/>
      <c r="CV2" s="484"/>
      <c r="CW2" s="484"/>
      <c r="CX2" s="484"/>
      <c r="CY2" s="484"/>
      <c r="CZ2" s="484"/>
      <c r="DA2" s="484"/>
      <c r="DB2" s="484"/>
      <c r="DC2" s="484"/>
      <c r="DD2" s="484"/>
      <c r="DE2" s="484"/>
      <c r="DF2" s="484"/>
      <c r="DG2" s="484"/>
      <c r="DH2" s="484"/>
      <c r="DI2" s="484"/>
      <c r="DJ2" s="484"/>
      <c r="DK2" s="484"/>
      <c r="DL2" s="484"/>
      <c r="DM2" s="484"/>
      <c r="DN2" s="484"/>
      <c r="DO2" s="484"/>
      <c r="DP2" s="484"/>
      <c r="DQ2" s="484"/>
      <c r="DR2" s="484"/>
      <c r="DS2" s="484"/>
      <c r="DT2" s="484"/>
      <c r="DU2" s="484"/>
      <c r="DV2" s="484"/>
      <c r="DW2" s="484"/>
      <c r="DX2" s="484"/>
      <c r="DY2" s="484"/>
      <c r="DZ2" s="484"/>
      <c r="EA2" s="484"/>
      <c r="EB2" s="484"/>
      <c r="EC2" s="484"/>
      <c r="ED2" s="484"/>
      <c r="EE2" s="484"/>
      <c r="EF2" s="484"/>
      <c r="EG2" s="484"/>
      <c r="EH2" s="484"/>
      <c r="EI2" s="484"/>
      <c r="EJ2" s="484"/>
      <c r="EK2" s="484"/>
      <c r="EL2" s="484"/>
      <c r="EM2" s="484"/>
      <c r="EN2" s="484"/>
      <c r="EO2" s="484"/>
      <c r="EP2" s="484"/>
      <c r="EQ2" s="484"/>
      <c r="ER2" s="484"/>
      <c r="ES2" s="484"/>
      <c r="ET2" s="484"/>
    </row>
    <row r="3" spans="2:192" ht="24" thickBot="1" x14ac:dyDescent="0.4"/>
    <row r="4" spans="2:192" ht="35.25" customHeight="1" thickBot="1" x14ac:dyDescent="0.45">
      <c r="B4" s="485" t="s">
        <v>0</v>
      </c>
      <c r="C4" s="485" t="s">
        <v>1</v>
      </c>
      <c r="D4" s="485" t="s">
        <v>2</v>
      </c>
      <c r="E4" s="485" t="s">
        <v>3</v>
      </c>
      <c r="F4" s="472" t="s">
        <v>198</v>
      </c>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214"/>
      <c r="BA4" s="214"/>
      <c r="BB4" s="214"/>
      <c r="BC4" s="214"/>
      <c r="BD4" s="214"/>
      <c r="BE4" s="472" t="s">
        <v>198</v>
      </c>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88"/>
      <c r="CN4" s="488"/>
      <c r="CO4" s="488"/>
      <c r="CP4" s="488"/>
      <c r="CQ4" s="488"/>
      <c r="CR4" s="488"/>
      <c r="CS4" s="488"/>
      <c r="CT4" s="488"/>
      <c r="CU4" s="488"/>
      <c r="CV4" s="488"/>
      <c r="CW4" s="488"/>
      <c r="CX4" s="489"/>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2:192" ht="52.5" customHeight="1" thickBot="1" x14ac:dyDescent="0.45">
      <c r="B5" s="486"/>
      <c r="C5" s="486"/>
      <c r="D5" s="486"/>
      <c r="E5" s="486"/>
      <c r="F5" s="469">
        <v>2013</v>
      </c>
      <c r="G5" s="470"/>
      <c r="H5" s="470"/>
      <c r="I5" s="470"/>
      <c r="J5" s="470"/>
      <c r="K5" s="470"/>
      <c r="L5" s="470"/>
      <c r="M5" s="470"/>
      <c r="N5" s="470"/>
      <c r="O5" s="470"/>
      <c r="P5" s="470"/>
      <c r="Q5" s="471"/>
      <c r="R5" s="461" t="s">
        <v>32</v>
      </c>
      <c r="S5" s="463" t="s">
        <v>33</v>
      </c>
      <c r="T5" s="463" t="s">
        <v>34</v>
      </c>
      <c r="U5" s="482" t="s">
        <v>35</v>
      </c>
      <c r="V5" s="467" t="s">
        <v>36</v>
      </c>
      <c r="W5" s="469">
        <v>2014</v>
      </c>
      <c r="X5" s="470"/>
      <c r="Y5" s="470"/>
      <c r="Z5" s="470"/>
      <c r="AA5" s="470"/>
      <c r="AB5" s="470"/>
      <c r="AC5" s="470"/>
      <c r="AD5" s="470"/>
      <c r="AE5" s="470"/>
      <c r="AF5" s="470"/>
      <c r="AG5" s="470"/>
      <c r="AH5" s="471"/>
      <c r="AI5" s="461" t="s">
        <v>32</v>
      </c>
      <c r="AJ5" s="463" t="s">
        <v>33</v>
      </c>
      <c r="AK5" s="463" t="s">
        <v>34</v>
      </c>
      <c r="AL5" s="482" t="s">
        <v>35</v>
      </c>
      <c r="AM5" s="467" t="s">
        <v>36</v>
      </c>
      <c r="AN5" s="472">
        <v>2015</v>
      </c>
      <c r="AO5" s="473"/>
      <c r="AP5" s="473"/>
      <c r="AQ5" s="473"/>
      <c r="AR5" s="473"/>
      <c r="AS5" s="473"/>
      <c r="AT5" s="473"/>
      <c r="AU5" s="473"/>
      <c r="AV5" s="473"/>
      <c r="AW5" s="473"/>
      <c r="AX5" s="473"/>
      <c r="AY5" s="474"/>
      <c r="AZ5" s="461" t="s">
        <v>32</v>
      </c>
      <c r="BA5" s="463" t="s">
        <v>33</v>
      </c>
      <c r="BB5" s="463" t="s">
        <v>34</v>
      </c>
      <c r="BC5" s="463" t="s">
        <v>35</v>
      </c>
      <c r="BD5" s="467" t="s">
        <v>36</v>
      </c>
      <c r="BE5" s="469">
        <v>2016</v>
      </c>
      <c r="BF5" s="470"/>
      <c r="BG5" s="470"/>
      <c r="BH5" s="470"/>
      <c r="BI5" s="470"/>
      <c r="BJ5" s="470"/>
      <c r="BK5" s="470"/>
      <c r="BL5" s="470"/>
      <c r="BM5" s="470"/>
      <c r="BN5" s="470"/>
      <c r="BO5" s="470"/>
      <c r="BP5" s="471"/>
      <c r="BQ5" s="461" t="s">
        <v>32</v>
      </c>
      <c r="BR5" s="463" t="s">
        <v>33</v>
      </c>
      <c r="BS5" s="463" t="s">
        <v>34</v>
      </c>
      <c r="BT5" s="463" t="s">
        <v>35</v>
      </c>
      <c r="BU5" s="467" t="s">
        <v>36</v>
      </c>
      <c r="BV5" s="469">
        <v>2017</v>
      </c>
      <c r="BW5" s="470"/>
      <c r="BX5" s="470"/>
      <c r="BY5" s="470"/>
      <c r="BZ5" s="470"/>
      <c r="CA5" s="470"/>
      <c r="CB5" s="470"/>
      <c r="CC5" s="470"/>
      <c r="CD5" s="470"/>
      <c r="CE5" s="470"/>
      <c r="CF5" s="470"/>
      <c r="CG5" s="471"/>
      <c r="CH5" s="461" t="s">
        <v>32</v>
      </c>
      <c r="CI5" s="463" t="s">
        <v>33</v>
      </c>
      <c r="CJ5" s="463" t="s">
        <v>34</v>
      </c>
      <c r="CK5" s="463" t="s">
        <v>35</v>
      </c>
      <c r="CL5" s="475" t="s">
        <v>36</v>
      </c>
      <c r="CM5" s="477" t="s">
        <v>211</v>
      </c>
      <c r="CN5" s="478"/>
      <c r="CO5" s="478"/>
      <c r="CP5" s="478"/>
      <c r="CQ5" s="478"/>
      <c r="CR5" s="478"/>
      <c r="CS5" s="478"/>
      <c r="CT5" s="478"/>
      <c r="CU5" s="478"/>
      <c r="CV5" s="478"/>
      <c r="CW5" s="478"/>
      <c r="CX5" s="479"/>
      <c r="CY5" s="480" t="s">
        <v>32</v>
      </c>
      <c r="CZ5" s="463" t="s">
        <v>33</v>
      </c>
      <c r="DA5" s="463" t="s">
        <v>34</v>
      </c>
      <c r="DB5" s="451" t="s">
        <v>35</v>
      </c>
      <c r="DC5" s="453" t="s">
        <v>36</v>
      </c>
      <c r="DD5" s="215"/>
      <c r="DE5" s="215"/>
      <c r="DF5" s="215"/>
      <c r="DG5" s="461" t="s">
        <v>32</v>
      </c>
      <c r="DH5" s="463" t="s">
        <v>33</v>
      </c>
      <c r="DI5" s="463" t="s">
        <v>34</v>
      </c>
      <c r="DJ5" s="451" t="s">
        <v>35</v>
      </c>
      <c r="DK5" s="453" t="s">
        <v>36</v>
      </c>
      <c r="DL5" s="215"/>
      <c r="DM5" s="215"/>
      <c r="DN5" s="461" t="s">
        <v>32</v>
      </c>
      <c r="DO5" s="463" t="s">
        <v>33</v>
      </c>
      <c r="DP5" s="463" t="s">
        <v>34</v>
      </c>
      <c r="DQ5" s="451" t="s">
        <v>35</v>
      </c>
      <c r="DR5" s="453" t="s">
        <v>36</v>
      </c>
      <c r="DS5" s="215"/>
      <c r="DT5" s="215"/>
      <c r="DU5" s="461" t="s">
        <v>32</v>
      </c>
      <c r="DV5" s="463" t="s">
        <v>33</v>
      </c>
      <c r="DW5" s="463" t="s">
        <v>34</v>
      </c>
      <c r="DX5" s="451" t="s">
        <v>35</v>
      </c>
      <c r="DY5" s="453" t="s">
        <v>36</v>
      </c>
      <c r="DZ5" s="215"/>
      <c r="EA5" s="215"/>
      <c r="EB5" s="461" t="s">
        <v>32</v>
      </c>
      <c r="EC5" s="463" t="s">
        <v>33</v>
      </c>
      <c r="ED5" s="463" t="s">
        <v>34</v>
      </c>
      <c r="EE5" s="451" t="s">
        <v>35</v>
      </c>
      <c r="EF5" s="453" t="s">
        <v>36</v>
      </c>
      <c r="EG5" s="215"/>
      <c r="EH5" s="215"/>
      <c r="EI5" s="461" t="s">
        <v>32</v>
      </c>
      <c r="EJ5" s="463" t="s">
        <v>33</v>
      </c>
      <c r="EK5" s="463" t="s">
        <v>34</v>
      </c>
      <c r="EL5" s="451" t="s">
        <v>35</v>
      </c>
      <c r="EM5" s="453" t="s">
        <v>36</v>
      </c>
      <c r="EN5" s="215"/>
      <c r="EO5" s="258"/>
      <c r="EP5" s="497" t="s">
        <v>32</v>
      </c>
      <c r="EQ5" s="491" t="s">
        <v>33</v>
      </c>
      <c r="ER5" s="491" t="s">
        <v>34</v>
      </c>
      <c r="ES5" s="493" t="s">
        <v>35</v>
      </c>
      <c r="ET5" s="495" t="s">
        <v>36</v>
      </c>
      <c r="EW5" s="461" t="s">
        <v>32</v>
      </c>
      <c r="EX5" s="463" t="s">
        <v>33</v>
      </c>
      <c r="EY5" s="463" t="s">
        <v>34</v>
      </c>
      <c r="EZ5" s="451" t="s">
        <v>35</v>
      </c>
      <c r="FA5" s="453" t="s">
        <v>36</v>
      </c>
      <c r="FD5" s="383" t="s">
        <v>32</v>
      </c>
      <c r="FE5" s="385" t="s">
        <v>33</v>
      </c>
      <c r="FF5" s="385" t="s">
        <v>34</v>
      </c>
      <c r="FG5" s="406" t="s">
        <v>35</v>
      </c>
      <c r="FH5" s="408" t="s">
        <v>36</v>
      </c>
      <c r="FK5" s="383" t="s">
        <v>32</v>
      </c>
      <c r="FL5" s="385" t="s">
        <v>33</v>
      </c>
      <c r="FM5" s="385" t="s">
        <v>34</v>
      </c>
      <c r="FN5" s="406" t="s">
        <v>35</v>
      </c>
      <c r="FO5" s="408" t="s">
        <v>36</v>
      </c>
      <c r="FR5" s="383" t="s">
        <v>32</v>
      </c>
      <c r="FS5" s="385" t="s">
        <v>33</v>
      </c>
      <c r="FT5" s="385" t="s">
        <v>34</v>
      </c>
      <c r="FU5" s="406" t="s">
        <v>35</v>
      </c>
      <c r="FV5" s="408" t="s">
        <v>36</v>
      </c>
      <c r="FY5" s="383" t="s">
        <v>32</v>
      </c>
      <c r="FZ5" s="385" t="s">
        <v>33</v>
      </c>
      <c r="GA5" s="385" t="s">
        <v>34</v>
      </c>
      <c r="GB5" s="406" t="s">
        <v>35</v>
      </c>
      <c r="GC5" s="408" t="s">
        <v>36</v>
      </c>
      <c r="GF5" s="383" t="s">
        <v>32</v>
      </c>
      <c r="GG5" s="385" t="s">
        <v>33</v>
      </c>
      <c r="GH5" s="385" t="s">
        <v>34</v>
      </c>
      <c r="GI5" s="406" t="s">
        <v>35</v>
      </c>
      <c r="GJ5" s="408" t="s">
        <v>36</v>
      </c>
    </row>
    <row r="6" spans="2:192" ht="52.5" customHeight="1" thickBot="1" x14ac:dyDescent="0.45">
      <c r="B6" s="487"/>
      <c r="C6" s="487"/>
      <c r="D6" s="487"/>
      <c r="E6" s="487"/>
      <c r="F6" s="211" t="s">
        <v>8</v>
      </c>
      <c r="G6" s="212" t="s">
        <v>7</v>
      </c>
      <c r="H6" s="212" t="s">
        <v>9</v>
      </c>
      <c r="I6" s="212" t="s">
        <v>10</v>
      </c>
      <c r="J6" s="212" t="s">
        <v>9</v>
      </c>
      <c r="K6" s="212" t="s">
        <v>11</v>
      </c>
      <c r="L6" s="212" t="s">
        <v>11</v>
      </c>
      <c r="M6" s="212" t="s">
        <v>10</v>
      </c>
      <c r="N6" s="212" t="s">
        <v>12</v>
      </c>
      <c r="O6" s="212" t="s">
        <v>13</v>
      </c>
      <c r="P6" s="212" t="s">
        <v>14</v>
      </c>
      <c r="Q6" s="213" t="s">
        <v>15</v>
      </c>
      <c r="R6" s="462"/>
      <c r="S6" s="464"/>
      <c r="T6" s="464"/>
      <c r="U6" s="483"/>
      <c r="V6" s="468"/>
      <c r="W6" s="216" t="s">
        <v>16</v>
      </c>
      <c r="X6" s="217" t="s">
        <v>7</v>
      </c>
      <c r="Y6" s="217" t="s">
        <v>9</v>
      </c>
      <c r="Z6" s="217" t="s">
        <v>10</v>
      </c>
      <c r="AA6" s="217" t="s">
        <v>9</v>
      </c>
      <c r="AB6" s="217" t="s">
        <v>11</v>
      </c>
      <c r="AC6" s="217" t="s">
        <v>11</v>
      </c>
      <c r="AD6" s="217" t="s">
        <v>10</v>
      </c>
      <c r="AE6" s="217" t="s">
        <v>12</v>
      </c>
      <c r="AF6" s="217" t="s">
        <v>13</v>
      </c>
      <c r="AG6" s="217" t="s">
        <v>14</v>
      </c>
      <c r="AH6" s="218" t="s">
        <v>15</v>
      </c>
      <c r="AI6" s="462"/>
      <c r="AJ6" s="464"/>
      <c r="AK6" s="464"/>
      <c r="AL6" s="483"/>
      <c r="AM6" s="468"/>
      <c r="AN6" s="211" t="s">
        <v>16</v>
      </c>
      <c r="AO6" s="212" t="s">
        <v>7</v>
      </c>
      <c r="AP6" s="212" t="s">
        <v>9</v>
      </c>
      <c r="AQ6" s="212" t="s">
        <v>10</v>
      </c>
      <c r="AR6" s="212" t="s">
        <v>9</v>
      </c>
      <c r="AS6" s="212" t="s">
        <v>11</v>
      </c>
      <c r="AT6" s="212" t="s">
        <v>11</v>
      </c>
      <c r="AU6" s="212" t="s">
        <v>10</v>
      </c>
      <c r="AV6" s="212" t="s">
        <v>12</v>
      </c>
      <c r="AW6" s="212" t="s">
        <v>13</v>
      </c>
      <c r="AX6" s="212" t="s">
        <v>14</v>
      </c>
      <c r="AY6" s="213" t="s">
        <v>15</v>
      </c>
      <c r="AZ6" s="462"/>
      <c r="BA6" s="464"/>
      <c r="BB6" s="464"/>
      <c r="BC6" s="464"/>
      <c r="BD6" s="490"/>
      <c r="BE6" s="216" t="s">
        <v>16</v>
      </c>
      <c r="BF6" s="217" t="s">
        <v>7</v>
      </c>
      <c r="BG6" s="217" t="s">
        <v>9</v>
      </c>
      <c r="BH6" s="217" t="s">
        <v>10</v>
      </c>
      <c r="BI6" s="217" t="s">
        <v>9</v>
      </c>
      <c r="BJ6" s="217" t="s">
        <v>11</v>
      </c>
      <c r="BK6" s="217" t="s">
        <v>11</v>
      </c>
      <c r="BL6" s="217" t="s">
        <v>10</v>
      </c>
      <c r="BM6" s="217" t="s">
        <v>12</v>
      </c>
      <c r="BN6" s="217" t="s">
        <v>13</v>
      </c>
      <c r="BO6" s="217" t="s">
        <v>14</v>
      </c>
      <c r="BP6" s="218" t="s">
        <v>15</v>
      </c>
      <c r="BQ6" s="462"/>
      <c r="BR6" s="464"/>
      <c r="BS6" s="464"/>
      <c r="BT6" s="464"/>
      <c r="BU6" s="468"/>
      <c r="BV6" s="216" t="s">
        <v>16</v>
      </c>
      <c r="BW6" s="217" t="s">
        <v>7</v>
      </c>
      <c r="BX6" s="217" t="s">
        <v>9</v>
      </c>
      <c r="BY6" s="217" t="s">
        <v>10</v>
      </c>
      <c r="BZ6" s="217" t="s">
        <v>9</v>
      </c>
      <c r="CA6" s="217" t="s">
        <v>11</v>
      </c>
      <c r="CB6" s="217" t="s">
        <v>11</v>
      </c>
      <c r="CC6" s="217" t="s">
        <v>10</v>
      </c>
      <c r="CD6" s="217" t="s">
        <v>12</v>
      </c>
      <c r="CE6" s="217" t="s">
        <v>13</v>
      </c>
      <c r="CF6" s="217" t="s">
        <v>14</v>
      </c>
      <c r="CG6" s="218" t="s">
        <v>15</v>
      </c>
      <c r="CH6" s="462"/>
      <c r="CI6" s="464"/>
      <c r="CJ6" s="464"/>
      <c r="CK6" s="464"/>
      <c r="CL6" s="476"/>
      <c r="CM6" s="196" t="s">
        <v>16</v>
      </c>
      <c r="CN6" s="197" t="s">
        <v>7</v>
      </c>
      <c r="CO6" s="197" t="s">
        <v>9</v>
      </c>
      <c r="CP6" s="197" t="s">
        <v>10</v>
      </c>
      <c r="CQ6" s="197" t="s">
        <v>9</v>
      </c>
      <c r="CR6" s="197" t="s">
        <v>11</v>
      </c>
      <c r="CS6" s="197" t="s">
        <v>11</v>
      </c>
      <c r="CT6" s="197" t="s">
        <v>10</v>
      </c>
      <c r="CU6" s="197" t="s">
        <v>12</v>
      </c>
      <c r="CV6" s="197" t="s">
        <v>13</v>
      </c>
      <c r="CW6" s="197" t="s">
        <v>14</v>
      </c>
      <c r="CX6" s="198" t="s">
        <v>15</v>
      </c>
      <c r="CY6" s="481"/>
      <c r="CZ6" s="464"/>
      <c r="DA6" s="464"/>
      <c r="DB6" s="452"/>
      <c r="DC6" s="454"/>
      <c r="DD6" s="215"/>
      <c r="DE6" s="215"/>
      <c r="DF6" s="211" t="s">
        <v>16</v>
      </c>
      <c r="DG6" s="462"/>
      <c r="DH6" s="464"/>
      <c r="DI6" s="464"/>
      <c r="DJ6" s="452"/>
      <c r="DK6" s="454"/>
      <c r="DL6" s="215"/>
      <c r="DM6" s="212" t="s">
        <v>7</v>
      </c>
      <c r="DN6" s="462"/>
      <c r="DO6" s="464"/>
      <c r="DP6" s="464"/>
      <c r="DQ6" s="452"/>
      <c r="DR6" s="454"/>
      <c r="DS6" s="215"/>
      <c r="DT6" s="212" t="s">
        <v>9</v>
      </c>
      <c r="DU6" s="462"/>
      <c r="DV6" s="464"/>
      <c r="DW6" s="464"/>
      <c r="DX6" s="452"/>
      <c r="DY6" s="454"/>
      <c r="DZ6" s="215"/>
      <c r="EA6" s="212" t="s">
        <v>10</v>
      </c>
      <c r="EB6" s="462"/>
      <c r="EC6" s="464"/>
      <c r="ED6" s="464"/>
      <c r="EE6" s="452"/>
      <c r="EF6" s="454"/>
      <c r="EG6" s="215"/>
      <c r="EH6" s="212" t="s">
        <v>9</v>
      </c>
      <c r="EI6" s="462"/>
      <c r="EJ6" s="464"/>
      <c r="EK6" s="464"/>
      <c r="EL6" s="452"/>
      <c r="EM6" s="454"/>
      <c r="EN6" s="215"/>
      <c r="EO6" s="259" t="s">
        <v>11</v>
      </c>
      <c r="EP6" s="498"/>
      <c r="EQ6" s="492"/>
      <c r="ER6" s="492"/>
      <c r="ES6" s="494"/>
      <c r="ET6" s="496"/>
      <c r="EV6" s="259" t="s">
        <v>11</v>
      </c>
      <c r="EW6" s="462"/>
      <c r="EX6" s="464"/>
      <c r="EY6" s="464"/>
      <c r="EZ6" s="452"/>
      <c r="FA6" s="454"/>
      <c r="FC6" s="251" t="s">
        <v>10</v>
      </c>
      <c r="FD6" s="384"/>
      <c r="FE6" s="386"/>
      <c r="FF6" s="386"/>
      <c r="FG6" s="407"/>
      <c r="FH6" s="409"/>
      <c r="FJ6" s="251" t="s">
        <v>12</v>
      </c>
      <c r="FK6" s="384"/>
      <c r="FL6" s="386"/>
      <c r="FM6" s="386"/>
      <c r="FN6" s="407"/>
      <c r="FO6" s="409"/>
      <c r="FQ6" s="145" t="s">
        <v>13</v>
      </c>
      <c r="FR6" s="384"/>
      <c r="FS6" s="386"/>
      <c r="FT6" s="386"/>
      <c r="FU6" s="407"/>
      <c r="FV6" s="409"/>
      <c r="FX6" s="145" t="s">
        <v>14</v>
      </c>
      <c r="FY6" s="384"/>
      <c r="FZ6" s="386"/>
      <c r="GA6" s="386"/>
      <c r="GB6" s="407"/>
      <c r="GC6" s="409"/>
      <c r="GE6" s="145" t="s">
        <v>15</v>
      </c>
      <c r="GF6" s="384"/>
      <c r="GG6" s="386"/>
      <c r="GH6" s="386"/>
      <c r="GI6" s="407"/>
      <c r="GJ6" s="409"/>
    </row>
    <row r="7" spans="2:192" s="166" customFormat="1" ht="147.75" customHeight="1" thickBot="1" x14ac:dyDescent="0.3">
      <c r="B7" s="499" t="s">
        <v>209</v>
      </c>
      <c r="C7" s="439"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995260.56</v>
      </c>
      <c r="CN7" s="205">
        <v>950001.05</v>
      </c>
      <c r="CO7" s="205">
        <v>1281085.51</v>
      </c>
      <c r="CP7" s="205">
        <v>1157622.6299999999</v>
      </c>
      <c r="CQ7" s="205">
        <v>0</v>
      </c>
      <c r="CR7" s="205">
        <v>0</v>
      </c>
      <c r="CS7" s="205">
        <v>0</v>
      </c>
      <c r="CT7" s="205">
        <v>0</v>
      </c>
      <c r="CU7" s="205">
        <v>0</v>
      </c>
      <c r="CV7" s="205">
        <v>0</v>
      </c>
      <c r="CW7" s="205">
        <v>0</v>
      </c>
      <c r="CX7" s="205">
        <v>0</v>
      </c>
      <c r="CY7" s="201">
        <f>+DG7+DN7+DU7+EB7+EI7+EP7+EW7+FD7+FK7+FR7+FY7+GF7</f>
        <v>3869477.36</v>
      </c>
      <c r="CZ7" s="202">
        <v>0</v>
      </c>
      <c r="DA7" s="202">
        <f>+DI7+DP7+DW7+ED7+EK7+ER7+EY7+FF7+FM7+FT7+GA7+GH7</f>
        <v>514492.39</v>
      </c>
      <c r="DB7" s="203"/>
      <c r="DC7" s="204">
        <v>0</v>
      </c>
      <c r="DD7" s="232"/>
      <c r="DE7" s="232"/>
      <c r="DF7" s="205">
        <f>+CM7</f>
        <v>995260.56</v>
      </c>
      <c r="DG7" s="201">
        <v>992775.56</v>
      </c>
      <c r="DH7" s="202">
        <v>0</v>
      </c>
      <c r="DI7" s="201">
        <v>2485</v>
      </c>
      <c r="DJ7" s="203">
        <v>0</v>
      </c>
      <c r="DK7" s="204">
        <v>0</v>
      </c>
      <c r="DL7" s="232"/>
      <c r="DM7" s="208">
        <f>+CN7</f>
        <v>950001.05</v>
      </c>
      <c r="DN7" s="209">
        <v>843465.29</v>
      </c>
      <c r="DO7" s="202">
        <v>0</v>
      </c>
      <c r="DP7" s="209">
        <v>106535.76</v>
      </c>
      <c r="DQ7" s="203">
        <v>0</v>
      </c>
      <c r="DR7" s="204">
        <v>0</v>
      </c>
      <c r="DS7" s="232"/>
      <c r="DT7" s="208">
        <f>+CO7</f>
        <v>1281085.51</v>
      </c>
      <c r="DU7" s="209">
        <v>1130900.3600000001</v>
      </c>
      <c r="DV7" s="202"/>
      <c r="DW7" s="209">
        <v>150185.15</v>
      </c>
      <c r="DX7" s="203"/>
      <c r="DY7" s="204">
        <v>0</v>
      </c>
      <c r="DZ7" s="232"/>
      <c r="EA7" s="208">
        <f>+CP7</f>
        <v>1157622.6299999999</v>
      </c>
      <c r="EB7" s="209">
        <v>902336.15</v>
      </c>
      <c r="EC7" s="202">
        <v>0</v>
      </c>
      <c r="ED7" s="209">
        <v>255286.48</v>
      </c>
      <c r="EE7" s="203">
        <v>0</v>
      </c>
      <c r="EF7" s="204">
        <v>0</v>
      </c>
      <c r="EG7" s="232"/>
      <c r="EH7" s="208">
        <f>+CQ7</f>
        <v>0</v>
      </c>
      <c r="EI7" s="209">
        <v>0</v>
      </c>
      <c r="EJ7" s="202">
        <v>0</v>
      </c>
      <c r="EK7" s="209">
        <v>0</v>
      </c>
      <c r="EL7" s="203">
        <v>0</v>
      </c>
      <c r="EM7" s="204">
        <v>0</v>
      </c>
      <c r="EN7" s="232"/>
      <c r="EO7" s="260">
        <f>+CR7</f>
        <v>0</v>
      </c>
      <c r="EP7" s="261">
        <v>0</v>
      </c>
      <c r="EQ7" s="262"/>
      <c r="ER7" s="261">
        <v>0</v>
      </c>
      <c r="ES7" s="263"/>
      <c r="ET7" s="264">
        <v>0</v>
      </c>
      <c r="EU7" s="232"/>
      <c r="EV7" s="260">
        <f>+CS7</f>
        <v>0</v>
      </c>
      <c r="EW7" s="222">
        <v>0</v>
      </c>
      <c r="EX7" s="225">
        <v>0</v>
      </c>
      <c r="EY7" s="222">
        <v>0</v>
      </c>
      <c r="EZ7" s="223">
        <v>0</v>
      </c>
      <c r="FA7" s="224">
        <v>0</v>
      </c>
      <c r="FC7" s="208">
        <f>+CT7</f>
        <v>0</v>
      </c>
      <c r="FD7" s="209">
        <v>0</v>
      </c>
      <c r="FE7" s="202">
        <v>0</v>
      </c>
      <c r="FF7" s="209">
        <v>0</v>
      </c>
      <c r="FG7" s="203">
        <v>0</v>
      </c>
      <c r="FH7" s="204">
        <v>0</v>
      </c>
      <c r="FJ7" s="171">
        <f>+CU7</f>
        <v>0</v>
      </c>
      <c r="FK7" s="172">
        <v>0</v>
      </c>
      <c r="FL7" s="168">
        <v>0</v>
      </c>
      <c r="FM7" s="172">
        <v>0</v>
      </c>
      <c r="FN7" s="169"/>
      <c r="FO7" s="170">
        <v>0</v>
      </c>
      <c r="FQ7" s="208">
        <f>+CV7</f>
        <v>0</v>
      </c>
      <c r="FR7" s="209">
        <v>0</v>
      </c>
      <c r="FS7" s="202">
        <v>0</v>
      </c>
      <c r="FT7" s="209">
        <v>0</v>
      </c>
      <c r="FU7" s="203">
        <v>0</v>
      </c>
      <c r="FV7" s="204">
        <v>0</v>
      </c>
      <c r="FX7" s="156">
        <f>+CW7</f>
        <v>0</v>
      </c>
      <c r="FY7" s="172">
        <v>0</v>
      </c>
      <c r="FZ7" s="168">
        <v>0</v>
      </c>
      <c r="GA7" s="172">
        <v>0</v>
      </c>
      <c r="GB7" s="169">
        <v>0</v>
      </c>
      <c r="GC7" s="170">
        <v>0</v>
      </c>
      <c r="GE7" s="173">
        <f>+CX7</f>
        <v>0</v>
      </c>
      <c r="GF7" s="192">
        <v>0</v>
      </c>
      <c r="GG7" s="193">
        <v>0</v>
      </c>
      <c r="GH7" s="192">
        <v>0</v>
      </c>
      <c r="GI7" s="193">
        <v>0</v>
      </c>
      <c r="GJ7" s="194">
        <v>0</v>
      </c>
    </row>
    <row r="8" spans="2:192" s="166" customFormat="1" ht="240.75" customHeight="1" thickBot="1" x14ac:dyDescent="0.3">
      <c r="B8" s="500"/>
      <c r="C8" s="440"/>
      <c r="D8" s="226" t="s">
        <v>94</v>
      </c>
      <c r="E8" s="227" t="s">
        <v>210</v>
      </c>
      <c r="F8" s="205">
        <v>0</v>
      </c>
      <c r="G8" s="208">
        <v>24402</v>
      </c>
      <c r="H8" s="208">
        <v>3850</v>
      </c>
      <c r="I8" s="208">
        <v>7316</v>
      </c>
      <c r="J8" s="208">
        <v>16216.8</v>
      </c>
      <c r="K8" s="208">
        <v>14894</v>
      </c>
      <c r="L8" s="208">
        <v>10185.6</v>
      </c>
      <c r="M8" s="208">
        <v>13150</v>
      </c>
      <c r="N8" s="208">
        <v>61317.75</v>
      </c>
      <c r="O8" s="208">
        <v>36393.599999999999</v>
      </c>
      <c r="P8" s="208">
        <v>13508</v>
      </c>
      <c r="Q8" s="229">
        <v>58619</v>
      </c>
      <c r="R8" s="209">
        <v>236278.75</v>
      </c>
      <c r="S8" s="233">
        <f>R8/178</f>
        <v>1327.4087078651685</v>
      </c>
      <c r="T8" s="233">
        <v>23574</v>
      </c>
      <c r="U8" s="203">
        <f>T8/178</f>
        <v>132.43820224719101</v>
      </c>
      <c r="V8" s="204" t="s">
        <v>41</v>
      </c>
      <c r="W8" s="205">
        <v>0</v>
      </c>
      <c r="X8" s="208">
        <v>1400</v>
      </c>
      <c r="Y8" s="208">
        <v>21229</v>
      </c>
      <c r="Z8" s="208">
        <v>24780</v>
      </c>
      <c r="AA8" s="208">
        <v>53136.7</v>
      </c>
      <c r="AB8" s="208">
        <v>27865</v>
      </c>
      <c r="AC8" s="208">
        <v>27860</v>
      </c>
      <c r="AD8" s="208">
        <v>7392</v>
      </c>
      <c r="AE8" s="208">
        <v>14837</v>
      </c>
      <c r="AF8" s="208">
        <v>6799</v>
      </c>
      <c r="AG8" s="208">
        <v>120844</v>
      </c>
      <c r="AH8" s="229">
        <v>45931.5</v>
      </c>
      <c r="AI8" s="209">
        <v>352074.2</v>
      </c>
      <c r="AJ8" s="203">
        <f>AI8/478</f>
        <v>736.55690376569044</v>
      </c>
      <c r="AK8" s="203">
        <v>0</v>
      </c>
      <c r="AL8" s="203">
        <v>0</v>
      </c>
      <c r="AM8" s="204" t="s">
        <v>45</v>
      </c>
      <c r="AN8" s="205">
        <v>660565.34</v>
      </c>
      <c r="AO8" s="208">
        <v>557473.81000000006</v>
      </c>
      <c r="AP8" s="208">
        <v>536893.29</v>
      </c>
      <c r="AQ8" s="208">
        <v>517240.13</v>
      </c>
      <c r="AR8" s="208">
        <v>604120.94999999995</v>
      </c>
      <c r="AS8" s="208">
        <v>578536.48</v>
      </c>
      <c r="AT8" s="208">
        <v>943425.64</v>
      </c>
      <c r="AU8" s="208">
        <v>558737.07999999996</v>
      </c>
      <c r="AV8" s="208">
        <v>589362.17000000004</v>
      </c>
      <c r="AW8" s="208">
        <v>538028.98</v>
      </c>
      <c r="AX8" s="208">
        <v>549265.24</v>
      </c>
      <c r="AY8" s="229">
        <v>969632.6</v>
      </c>
      <c r="AZ8" s="209">
        <v>7310406.04</v>
      </c>
      <c r="BA8" s="203">
        <f>AZ8/494</f>
        <v>14798.392793522267</v>
      </c>
      <c r="BB8" s="203">
        <v>292875.67</v>
      </c>
      <c r="BC8" s="203">
        <f>BB8/494</f>
        <v>592.86572874493925</v>
      </c>
      <c r="BD8" s="204" t="s">
        <v>48</v>
      </c>
      <c r="BE8" s="205">
        <v>457132.55</v>
      </c>
      <c r="BF8" s="208">
        <v>631269.03</v>
      </c>
      <c r="BG8" s="208">
        <v>583620.63</v>
      </c>
      <c r="BH8" s="208">
        <v>634487.55000000005</v>
      </c>
      <c r="BI8" s="208">
        <v>563705.18999999994</v>
      </c>
      <c r="BJ8" s="208">
        <v>585132.44999999995</v>
      </c>
      <c r="BK8" s="208">
        <v>979039.94</v>
      </c>
      <c r="BL8" s="208">
        <v>621577.64</v>
      </c>
      <c r="BM8" s="208">
        <v>569477.47</v>
      </c>
      <c r="BN8" s="208">
        <v>612051.68000000005</v>
      </c>
      <c r="BO8" s="208">
        <v>594333.35</v>
      </c>
      <c r="BP8" s="229">
        <v>932480.31</v>
      </c>
      <c r="BQ8" s="209"/>
      <c r="BR8" s="203"/>
      <c r="BS8" s="203"/>
      <c r="BT8" s="203"/>
      <c r="BU8" s="204"/>
      <c r="BV8" s="205">
        <v>441739.22</v>
      </c>
      <c r="BW8" s="208">
        <v>330244.67</v>
      </c>
      <c r="BX8" s="208">
        <v>345010.84</v>
      </c>
      <c r="BY8" s="208">
        <v>361430.8</v>
      </c>
      <c r="BZ8" s="208">
        <v>327647.59999999998</v>
      </c>
      <c r="CA8" s="208">
        <v>474758.73</v>
      </c>
      <c r="CB8" s="208">
        <v>770755</v>
      </c>
      <c r="CC8" s="208">
        <v>754128.19</v>
      </c>
      <c r="CD8" s="208">
        <v>670039.12</v>
      </c>
      <c r="CE8" s="208">
        <v>627772.22</v>
      </c>
      <c r="CF8" s="208">
        <v>631843.93999999994</v>
      </c>
      <c r="CG8" s="229">
        <v>1004634.15</v>
      </c>
      <c r="CH8" s="209"/>
      <c r="CI8" s="203"/>
      <c r="CJ8" s="203"/>
      <c r="CK8" s="203"/>
      <c r="CL8" s="231"/>
      <c r="CM8" s="206">
        <v>603945.36</v>
      </c>
      <c r="CN8" s="205">
        <v>526636.07999999996</v>
      </c>
      <c r="CO8" s="205">
        <v>562746.53</v>
      </c>
      <c r="CP8" s="205">
        <v>501055.63</v>
      </c>
      <c r="CQ8" s="205">
        <v>0</v>
      </c>
      <c r="CR8" s="205">
        <v>0</v>
      </c>
      <c r="CS8" s="205">
        <v>0</v>
      </c>
      <c r="CT8" s="205">
        <v>0</v>
      </c>
      <c r="CU8" s="205">
        <v>0</v>
      </c>
      <c r="CV8" s="205">
        <v>0</v>
      </c>
      <c r="CW8" s="205">
        <v>0</v>
      </c>
      <c r="CX8" s="205">
        <v>0</v>
      </c>
      <c r="CY8" s="201">
        <f>+DG8+DN8+DU8+EB8+EI8+EP8+EW8+FD8+FK8+FR8+FY8+GF8</f>
        <v>2173532.6</v>
      </c>
      <c r="CZ8" s="203">
        <v>0</v>
      </c>
      <c r="DA8" s="203">
        <f>+DI8+DP8+DW8+ED8+EK8+ER8+EY8+FF8+FM8+FT8+GA8+GH8</f>
        <v>20851</v>
      </c>
      <c r="DB8" s="203">
        <v>0</v>
      </c>
      <c r="DC8" s="204">
        <v>0</v>
      </c>
      <c r="DD8" s="232"/>
      <c r="DE8" s="232"/>
      <c r="DF8" s="205">
        <f>+CM8</f>
        <v>603945.36</v>
      </c>
      <c r="DG8" s="201">
        <v>603945.36</v>
      </c>
      <c r="DH8" s="203">
        <v>0</v>
      </c>
      <c r="DI8" s="201">
        <v>0</v>
      </c>
      <c r="DJ8" s="203">
        <v>0</v>
      </c>
      <c r="DK8" s="204">
        <v>0</v>
      </c>
      <c r="DL8" s="232"/>
      <c r="DM8" s="208">
        <f>+CN8</f>
        <v>526636.07999999996</v>
      </c>
      <c r="DN8" s="209">
        <v>526636.07999999996</v>
      </c>
      <c r="DO8" s="203"/>
      <c r="DP8" s="209">
        <v>0</v>
      </c>
      <c r="DQ8" s="203">
        <v>0</v>
      </c>
      <c r="DR8" s="204">
        <v>0</v>
      </c>
      <c r="DS8" s="232"/>
      <c r="DT8" s="208">
        <f>+CO8</f>
        <v>562746.53</v>
      </c>
      <c r="DU8" s="209">
        <v>559785.53</v>
      </c>
      <c r="DV8" s="203"/>
      <c r="DW8" s="209">
        <v>2961</v>
      </c>
      <c r="DX8" s="203"/>
      <c r="DY8" s="204">
        <v>0</v>
      </c>
      <c r="DZ8" s="232"/>
      <c r="EA8" s="208">
        <f>+CP8</f>
        <v>501055.63</v>
      </c>
      <c r="EB8" s="209">
        <v>483165.63</v>
      </c>
      <c r="EC8" s="203">
        <v>0</v>
      </c>
      <c r="ED8" s="209">
        <v>17890</v>
      </c>
      <c r="EE8" s="203">
        <v>0</v>
      </c>
      <c r="EF8" s="204">
        <v>0</v>
      </c>
      <c r="EG8" s="232"/>
      <c r="EH8" s="208">
        <f t="shared" ref="EH8" si="0">+CQ8</f>
        <v>0</v>
      </c>
      <c r="EI8" s="209">
        <v>0</v>
      </c>
      <c r="EJ8" s="203">
        <v>0</v>
      </c>
      <c r="EK8" s="209">
        <v>0</v>
      </c>
      <c r="EL8" s="203">
        <v>0</v>
      </c>
      <c r="EM8" s="204">
        <v>0</v>
      </c>
      <c r="EN8" s="232"/>
      <c r="EO8" s="260">
        <f t="shared" ref="EO8" si="1">+CR8</f>
        <v>0</v>
      </c>
      <c r="EP8" s="261">
        <v>0</v>
      </c>
      <c r="EQ8" s="263">
        <v>0</v>
      </c>
      <c r="ER8" s="261">
        <v>0</v>
      </c>
      <c r="ES8" s="263"/>
      <c r="ET8" s="264">
        <v>0</v>
      </c>
      <c r="EU8" s="232"/>
      <c r="EV8" s="260">
        <f t="shared" ref="EV8" si="2">+CS8</f>
        <v>0</v>
      </c>
      <c r="EW8" s="222">
        <v>0</v>
      </c>
      <c r="EX8" s="223">
        <v>0</v>
      </c>
      <c r="EY8" s="222">
        <v>0</v>
      </c>
      <c r="EZ8" s="223">
        <v>0</v>
      </c>
      <c r="FA8" s="224">
        <v>0</v>
      </c>
      <c r="FC8" s="208">
        <f>+CT8</f>
        <v>0</v>
      </c>
      <c r="FD8" s="209">
        <v>0</v>
      </c>
      <c r="FE8" s="203">
        <v>0</v>
      </c>
      <c r="FF8" s="209">
        <v>0</v>
      </c>
      <c r="FG8" s="203">
        <v>0</v>
      </c>
      <c r="FH8" s="204">
        <v>0</v>
      </c>
      <c r="FJ8" s="171">
        <f t="shared" ref="FJ8" si="3">+CU8</f>
        <v>0</v>
      </c>
      <c r="FK8" s="172">
        <v>0</v>
      </c>
      <c r="FL8" s="169"/>
      <c r="FM8" s="172">
        <v>0</v>
      </c>
      <c r="FN8" s="169"/>
      <c r="FO8" s="170">
        <v>0</v>
      </c>
      <c r="FQ8" s="208">
        <f t="shared" ref="FQ8" si="4">+CV8</f>
        <v>0</v>
      </c>
      <c r="FR8" s="209">
        <v>0</v>
      </c>
      <c r="FS8" s="203">
        <v>0</v>
      </c>
      <c r="FT8" s="209">
        <v>0</v>
      </c>
      <c r="FU8" s="203">
        <v>0</v>
      </c>
      <c r="FV8" s="204">
        <v>0</v>
      </c>
      <c r="FX8" s="156">
        <f t="shared" ref="FX8" si="5">+CW8</f>
        <v>0</v>
      </c>
      <c r="FY8" s="172">
        <v>0</v>
      </c>
      <c r="FZ8" s="169">
        <v>0</v>
      </c>
      <c r="GA8" s="172">
        <v>0</v>
      </c>
      <c r="GB8" s="169">
        <v>0</v>
      </c>
      <c r="GC8" s="170">
        <v>0</v>
      </c>
      <c r="GE8" s="173">
        <f t="shared" ref="GE8" si="6">+CX8</f>
        <v>0</v>
      </c>
      <c r="GF8" s="192">
        <v>0</v>
      </c>
      <c r="GG8" s="169">
        <v>0</v>
      </c>
      <c r="GH8" s="192">
        <v>0</v>
      </c>
      <c r="GI8" s="169">
        <v>0</v>
      </c>
      <c r="GJ8" s="170">
        <v>0</v>
      </c>
    </row>
    <row r="9" spans="2:192" s="166" customFormat="1" ht="45" customHeight="1" thickBot="1" x14ac:dyDescent="0.45">
      <c r="B9" s="441" t="s">
        <v>24</v>
      </c>
      <c r="C9" s="442"/>
      <c r="D9" s="442"/>
      <c r="E9" s="443"/>
      <c r="F9" s="234">
        <f t="shared" ref="F9:Q9" si="7">SUM(F7:F8)</f>
        <v>832589.86</v>
      </c>
      <c r="G9" s="234">
        <f t="shared" si="7"/>
        <v>1498599.71</v>
      </c>
      <c r="H9" s="234">
        <f t="shared" si="7"/>
        <v>1395098.36</v>
      </c>
      <c r="I9" s="234">
        <f t="shared" si="7"/>
        <v>1359647.09</v>
      </c>
      <c r="J9" s="234">
        <f t="shared" si="7"/>
        <v>1432029.18</v>
      </c>
      <c r="K9" s="234">
        <f t="shared" si="7"/>
        <v>1230796.78</v>
      </c>
      <c r="L9" s="234">
        <f t="shared" si="7"/>
        <v>1701303.12</v>
      </c>
      <c r="M9" s="234">
        <f t="shared" si="7"/>
        <v>923892.59</v>
      </c>
      <c r="N9" s="234">
        <f t="shared" si="7"/>
        <v>1151577.6399999999</v>
      </c>
      <c r="O9" s="234">
        <f t="shared" si="7"/>
        <v>1166372.25</v>
      </c>
      <c r="P9" s="234">
        <f t="shared" si="7"/>
        <v>1316334.78</v>
      </c>
      <c r="Q9" s="210">
        <f t="shared" si="7"/>
        <v>1306406.3500000001</v>
      </c>
      <c r="R9" s="199"/>
      <c r="S9" s="235"/>
      <c r="T9" s="199"/>
      <c r="U9" s="199"/>
      <c r="V9" s="199"/>
      <c r="W9" s="234">
        <f t="shared" ref="W9:AH9" si="8">SUM(W7:W8)</f>
        <v>805618.16</v>
      </c>
      <c r="X9" s="234">
        <f t="shared" si="8"/>
        <v>933073.02</v>
      </c>
      <c r="Y9" s="234">
        <f t="shared" si="8"/>
        <v>1065381.23</v>
      </c>
      <c r="Z9" s="234">
        <f t="shared" si="8"/>
        <v>1016077.1</v>
      </c>
      <c r="AA9" s="234">
        <f t="shared" si="8"/>
        <v>1151132.69</v>
      </c>
      <c r="AB9" s="234">
        <f t="shared" si="8"/>
        <v>1138679.04</v>
      </c>
      <c r="AC9" s="234">
        <f t="shared" si="8"/>
        <v>1506320.44</v>
      </c>
      <c r="AD9" s="234">
        <f t="shared" si="8"/>
        <v>1111423.79</v>
      </c>
      <c r="AE9" s="234">
        <f t="shared" si="8"/>
        <v>960933.64</v>
      </c>
      <c r="AF9" s="234">
        <f t="shared" si="8"/>
        <v>1357262.75</v>
      </c>
      <c r="AG9" s="234">
        <f t="shared" si="8"/>
        <v>1810696.14</v>
      </c>
      <c r="AH9" s="210">
        <f t="shared" si="8"/>
        <v>1370283.94</v>
      </c>
      <c r="AI9" s="199"/>
      <c r="AJ9" s="199"/>
      <c r="AK9" s="199"/>
      <c r="AL9" s="199"/>
      <c r="AM9" s="199"/>
      <c r="AN9" s="234">
        <f t="shared" ref="AN9:AY9" si="9">SUM(AN7:AN8)</f>
        <v>1521581.31</v>
      </c>
      <c r="AO9" s="234">
        <f t="shared" si="9"/>
        <v>1312932.96</v>
      </c>
      <c r="AP9" s="234">
        <f t="shared" si="9"/>
        <v>1873159.87</v>
      </c>
      <c r="AQ9" s="234">
        <f t="shared" si="9"/>
        <v>1750450.4500000002</v>
      </c>
      <c r="AR9" s="234">
        <f t="shared" si="9"/>
        <v>2070047.28</v>
      </c>
      <c r="AS9" s="234">
        <f t="shared" si="9"/>
        <v>1497871.03</v>
      </c>
      <c r="AT9" s="234">
        <f t="shared" si="9"/>
        <v>2190128.1</v>
      </c>
      <c r="AU9" s="234">
        <f t="shared" si="9"/>
        <v>1607986.2999999998</v>
      </c>
      <c r="AV9" s="234">
        <f t="shared" si="9"/>
        <v>1467899.4300000002</v>
      </c>
      <c r="AW9" s="234">
        <f t="shared" si="9"/>
        <v>1368699.43</v>
      </c>
      <c r="AX9" s="234">
        <f t="shared" si="9"/>
        <v>2167305.09</v>
      </c>
      <c r="AY9" s="210">
        <f t="shared" si="9"/>
        <v>2138003.2799999998</v>
      </c>
      <c r="AZ9" s="199"/>
      <c r="BA9" s="199"/>
      <c r="BB9" s="199"/>
      <c r="BC9" s="199"/>
      <c r="BD9" s="199"/>
      <c r="BE9" s="234">
        <f t="shared" ref="BE9:BP9" si="10">SUM(BE7:BE8)</f>
        <v>1095147.8899999999</v>
      </c>
      <c r="BF9" s="234">
        <f t="shared" si="10"/>
        <v>1199269.26</v>
      </c>
      <c r="BG9" s="234">
        <f t="shared" si="10"/>
        <v>1137985.29</v>
      </c>
      <c r="BH9" s="234">
        <f t="shared" si="10"/>
        <v>1287580.57</v>
      </c>
      <c r="BI9" s="234">
        <f t="shared" si="10"/>
        <v>1243231.52</v>
      </c>
      <c r="BJ9" s="234">
        <f t="shared" si="10"/>
        <v>2214585.7599999998</v>
      </c>
      <c r="BK9" s="234">
        <f t="shared" si="10"/>
        <v>2080779.23</v>
      </c>
      <c r="BL9" s="234">
        <f t="shared" si="10"/>
        <v>1387559.8900000001</v>
      </c>
      <c r="BM9" s="234">
        <f t="shared" si="10"/>
        <v>1354620.7</v>
      </c>
      <c r="BN9" s="234">
        <f t="shared" si="10"/>
        <v>1426001.79</v>
      </c>
      <c r="BO9" s="234">
        <f t="shared" si="10"/>
        <v>1591278.8599999999</v>
      </c>
      <c r="BP9" s="234">
        <f t="shared" si="10"/>
        <v>2318334.88</v>
      </c>
      <c r="BQ9" s="199"/>
      <c r="BR9" s="199"/>
      <c r="BS9" s="199"/>
      <c r="BT9" s="199"/>
      <c r="BU9" s="199"/>
      <c r="BV9" s="234">
        <f t="shared" ref="BV9:CG9" si="11">SUM(BV7:BV8)</f>
        <v>1082919.4099999999</v>
      </c>
      <c r="BW9" s="234">
        <f t="shared" si="11"/>
        <v>959913.92999999993</v>
      </c>
      <c r="BX9" s="234">
        <f t="shared" si="11"/>
        <v>1540062.3800000001</v>
      </c>
      <c r="BY9" s="234">
        <f t="shared" si="11"/>
        <v>1063258.92</v>
      </c>
      <c r="BZ9" s="234">
        <f t="shared" si="11"/>
        <v>1241179.92</v>
      </c>
      <c r="CA9" s="234">
        <f t="shared" si="11"/>
        <v>1251963.19</v>
      </c>
      <c r="CB9" s="234">
        <f t="shared" si="11"/>
        <v>1892915.88</v>
      </c>
      <c r="CC9" s="234">
        <f t="shared" si="11"/>
        <v>1637116.24</v>
      </c>
      <c r="CD9" s="234">
        <f t="shared" si="11"/>
        <v>1520010.29</v>
      </c>
      <c r="CE9" s="234">
        <f t="shared" si="11"/>
        <v>1772687.91</v>
      </c>
      <c r="CF9" s="234">
        <f t="shared" si="11"/>
        <v>1772065.22</v>
      </c>
      <c r="CG9" s="234">
        <f t="shared" si="11"/>
        <v>2565183.48</v>
      </c>
      <c r="CH9" s="199"/>
      <c r="CI9" s="199"/>
      <c r="CJ9" s="199"/>
      <c r="CK9" s="199"/>
      <c r="CL9" s="199"/>
      <c r="CM9" s="207">
        <f t="shared" ref="CM9:CX9" si="12">SUM(CM7:CM8)</f>
        <v>1599205.92</v>
      </c>
      <c r="CN9" s="207">
        <f t="shared" si="12"/>
        <v>1476637.13</v>
      </c>
      <c r="CO9" s="207">
        <f t="shared" si="12"/>
        <v>1843832.04</v>
      </c>
      <c r="CP9" s="207">
        <f t="shared" si="12"/>
        <v>1658678.2599999998</v>
      </c>
      <c r="CQ9" s="207">
        <f t="shared" si="12"/>
        <v>0</v>
      </c>
      <c r="CR9" s="207">
        <f t="shared" si="12"/>
        <v>0</v>
      </c>
      <c r="CS9" s="207">
        <f t="shared" si="12"/>
        <v>0</v>
      </c>
      <c r="CT9" s="207">
        <f t="shared" si="12"/>
        <v>0</v>
      </c>
      <c r="CU9" s="207">
        <f t="shared" si="12"/>
        <v>0</v>
      </c>
      <c r="CV9" s="207">
        <f t="shared" si="12"/>
        <v>0</v>
      </c>
      <c r="CW9" s="207">
        <f t="shared" si="12"/>
        <v>0</v>
      </c>
      <c r="CX9" s="207">
        <f t="shared" si="12"/>
        <v>0</v>
      </c>
      <c r="CY9" s="199"/>
      <c r="CZ9" s="199"/>
      <c r="DA9" s="199"/>
      <c r="DB9" s="199"/>
      <c r="DC9" s="199"/>
      <c r="DD9" s="232"/>
      <c r="DE9" s="232"/>
      <c r="DF9" s="210">
        <f>SUM(DF7:DF8)</f>
        <v>1599205.92</v>
      </c>
      <c r="DG9" s="447"/>
      <c r="DH9" s="448"/>
      <c r="DI9" s="448"/>
      <c r="DJ9" s="448"/>
      <c r="DK9" s="448"/>
      <c r="DL9" s="232"/>
      <c r="DM9" s="210">
        <f>SUM(DM7:DM8)</f>
        <v>1476637.13</v>
      </c>
      <c r="DN9" s="199"/>
      <c r="DO9" s="199"/>
      <c r="DP9" s="199"/>
      <c r="DQ9" s="199"/>
      <c r="DR9" s="199"/>
      <c r="DS9" s="232"/>
      <c r="DT9" s="210">
        <f>SUM(DT7:DT8)</f>
        <v>1843832.04</v>
      </c>
      <c r="DU9" s="199"/>
      <c r="DV9" s="199"/>
      <c r="DW9" s="199"/>
      <c r="DX9" s="199"/>
      <c r="DY9" s="199"/>
      <c r="DZ9" s="232"/>
      <c r="EA9" s="210">
        <f>SUM(EA7:EA8)</f>
        <v>1658678.2599999998</v>
      </c>
      <c r="EB9" s="199"/>
      <c r="EC9" s="199"/>
      <c r="ED9" s="199"/>
      <c r="EE9" s="199"/>
      <c r="EF9" s="199"/>
      <c r="EG9" s="232"/>
      <c r="EH9" s="210">
        <f>SUM(EH7:EH8)</f>
        <v>0</v>
      </c>
      <c r="EI9" s="199"/>
      <c r="EJ9" s="199"/>
      <c r="EK9" s="199"/>
      <c r="EL9" s="199"/>
      <c r="EM9" s="199"/>
      <c r="EN9" s="232"/>
      <c r="EO9" s="265">
        <f>SUM(EO7:EO8)</f>
        <v>0</v>
      </c>
      <c r="EP9" s="266"/>
      <c r="EQ9" s="266"/>
      <c r="ER9" s="266"/>
      <c r="ES9" s="266"/>
      <c r="ET9" s="266"/>
      <c r="EU9" s="232"/>
      <c r="EV9" s="265">
        <f>SUM(EV7:EV8)</f>
        <v>0</v>
      </c>
      <c r="EW9" s="449"/>
      <c r="EX9" s="450"/>
      <c r="EY9" s="450"/>
      <c r="EZ9" s="450"/>
      <c r="FA9" s="450"/>
      <c r="FC9" s="210">
        <f>SUM(FC7:FC8)</f>
        <v>0</v>
      </c>
      <c r="FD9" s="447"/>
      <c r="FE9" s="448"/>
      <c r="FF9" s="448"/>
      <c r="FG9" s="448"/>
      <c r="FH9" s="448"/>
      <c r="FJ9" s="184">
        <f>SUM(FJ7:FJ8)</f>
        <v>0</v>
      </c>
      <c r="FK9" s="415"/>
      <c r="FL9" s="416"/>
      <c r="FM9" s="416"/>
      <c r="FN9" s="416"/>
      <c r="FO9" s="416"/>
      <c r="FQ9" s="210">
        <f>SUM(FQ7:FQ8)</f>
        <v>0</v>
      </c>
      <c r="FR9" s="415"/>
      <c r="FS9" s="416"/>
      <c r="FT9" s="416"/>
      <c r="FU9" s="416"/>
      <c r="FV9" s="416"/>
      <c r="FX9" s="184">
        <f>SUM(FX7:FX8)</f>
        <v>0</v>
      </c>
      <c r="FY9" s="415"/>
      <c r="FZ9" s="416"/>
      <c r="GA9" s="416"/>
      <c r="GB9" s="416"/>
      <c r="GC9" s="416"/>
      <c r="GE9" s="184">
        <f>SUM(GE7:GE8)</f>
        <v>0</v>
      </c>
      <c r="GF9" s="415"/>
      <c r="GG9" s="416"/>
      <c r="GH9" s="416"/>
      <c r="GI9" s="416"/>
      <c r="GJ9" s="416"/>
    </row>
    <row r="10" spans="2:192" ht="29.25" customHeight="1" thickBot="1" x14ac:dyDescent="0.4">
      <c r="B10" s="444"/>
      <c r="C10" s="445"/>
      <c r="D10" s="445"/>
      <c r="E10" s="446"/>
      <c r="F10" s="433">
        <f>SUM(F9:Q9)</f>
        <v>15314647.709999999</v>
      </c>
      <c r="G10" s="434"/>
      <c r="H10" s="434"/>
      <c r="I10" s="434"/>
      <c r="J10" s="434"/>
      <c r="K10" s="434"/>
      <c r="L10" s="434"/>
      <c r="M10" s="434"/>
      <c r="N10" s="434"/>
      <c r="O10" s="434"/>
      <c r="P10" s="434"/>
      <c r="Q10" s="435"/>
      <c r="R10" s="236"/>
      <c r="S10" s="236"/>
      <c r="T10" s="236"/>
      <c r="U10" s="236"/>
      <c r="V10" s="236"/>
      <c r="W10" s="433">
        <f>SUM(W9:AH9)</f>
        <v>14226881.939999999</v>
      </c>
      <c r="X10" s="434"/>
      <c r="Y10" s="434"/>
      <c r="Z10" s="434"/>
      <c r="AA10" s="434"/>
      <c r="AB10" s="434"/>
      <c r="AC10" s="434"/>
      <c r="AD10" s="434"/>
      <c r="AE10" s="434"/>
      <c r="AF10" s="434"/>
      <c r="AG10" s="434"/>
      <c r="AH10" s="435"/>
      <c r="AI10" s="236"/>
      <c r="AJ10" s="236"/>
      <c r="AK10" s="236"/>
      <c r="AL10" s="236"/>
      <c r="AM10" s="236"/>
      <c r="AN10" s="433">
        <f>SUM(AN9:AY9)</f>
        <v>20966064.530000001</v>
      </c>
      <c r="AO10" s="434"/>
      <c r="AP10" s="434"/>
      <c r="AQ10" s="434"/>
      <c r="AR10" s="434"/>
      <c r="AS10" s="434"/>
      <c r="AT10" s="434"/>
      <c r="AU10" s="434"/>
      <c r="AV10" s="434"/>
      <c r="AW10" s="434"/>
      <c r="AX10" s="434"/>
      <c r="AY10" s="435"/>
      <c r="AZ10" s="236"/>
      <c r="BA10" s="236"/>
      <c r="BB10" s="236"/>
      <c r="BC10" s="236"/>
      <c r="BD10" s="236"/>
      <c r="BE10" s="433">
        <f>SUM(BE9:BP9)</f>
        <v>18336375.639999997</v>
      </c>
      <c r="BF10" s="434"/>
      <c r="BG10" s="434"/>
      <c r="BH10" s="434"/>
      <c r="BI10" s="434"/>
      <c r="BJ10" s="434"/>
      <c r="BK10" s="434"/>
      <c r="BL10" s="434"/>
      <c r="BM10" s="434"/>
      <c r="BN10" s="434"/>
      <c r="BO10" s="434"/>
      <c r="BP10" s="435"/>
      <c r="BQ10" s="236"/>
      <c r="BR10" s="236"/>
      <c r="BS10" s="236"/>
      <c r="BT10" s="236"/>
      <c r="BU10" s="236"/>
      <c r="BV10" s="433">
        <f>SUM(BV9:CG9)</f>
        <v>18299276.77</v>
      </c>
      <c r="BW10" s="434"/>
      <c r="BX10" s="434"/>
      <c r="BY10" s="434"/>
      <c r="BZ10" s="434"/>
      <c r="CA10" s="434"/>
      <c r="CB10" s="434"/>
      <c r="CC10" s="434"/>
      <c r="CD10" s="434"/>
      <c r="CE10" s="434"/>
      <c r="CF10" s="434"/>
      <c r="CG10" s="435"/>
      <c r="CH10" s="236"/>
      <c r="CI10" s="236"/>
      <c r="CJ10" s="236"/>
      <c r="CK10" s="236"/>
      <c r="CL10" s="236"/>
      <c r="CM10" s="433">
        <f>SUM(CM9:CX9)</f>
        <v>6578353.3499999996</v>
      </c>
      <c r="CN10" s="434"/>
      <c r="CO10" s="434"/>
      <c r="CP10" s="434"/>
      <c r="CQ10" s="434"/>
      <c r="CR10" s="434"/>
      <c r="CS10" s="434"/>
      <c r="CT10" s="434"/>
      <c r="CU10" s="434"/>
      <c r="CV10" s="434"/>
      <c r="CW10" s="434"/>
      <c r="CX10" s="434"/>
      <c r="CY10" s="434"/>
      <c r="CZ10" s="434"/>
      <c r="DA10" s="434"/>
      <c r="DB10" s="434"/>
      <c r="DC10" s="435"/>
      <c r="EB10" s="235"/>
      <c r="EC10" s="235"/>
      <c r="EW10" s="186"/>
      <c r="FD10" s="186"/>
    </row>
    <row r="11" spans="2:192" ht="9.75" customHeight="1" x14ac:dyDescent="0.35">
      <c r="EB11" s="235"/>
      <c r="EC11" s="235"/>
    </row>
    <row r="12" spans="2:192" ht="26.25" x14ac:dyDescent="0.4">
      <c r="B12" s="241" t="s">
        <v>212</v>
      </c>
      <c r="C12" s="238"/>
      <c r="D12" s="238"/>
      <c r="E12" s="238"/>
      <c r="F12" s="238"/>
      <c r="G12" s="238"/>
      <c r="H12" s="238"/>
      <c r="I12" s="238"/>
      <c r="J12" s="238"/>
      <c r="K12" s="238"/>
      <c r="L12" s="238"/>
      <c r="M12" s="238"/>
      <c r="N12" s="238"/>
      <c r="O12" s="238"/>
      <c r="P12" s="238"/>
      <c r="Q12" s="238"/>
      <c r="R12" s="238"/>
      <c r="S12" s="238"/>
      <c r="T12" s="238"/>
      <c r="U12" s="238"/>
      <c r="V12" s="238"/>
    </row>
    <row r="13" spans="2:192" ht="26.25" x14ac:dyDescent="0.4">
      <c r="B13" s="241"/>
      <c r="C13" s="238"/>
      <c r="D13" s="238"/>
      <c r="E13" s="238"/>
      <c r="F13" s="238"/>
      <c r="G13" s="238"/>
      <c r="H13" s="238"/>
      <c r="I13" s="238"/>
      <c r="J13" s="238"/>
      <c r="K13" s="238"/>
      <c r="L13" s="238"/>
      <c r="M13" s="238"/>
      <c r="N13" s="238"/>
      <c r="O13" s="238"/>
      <c r="P13" s="238"/>
      <c r="Q13" s="238"/>
      <c r="R13" s="238"/>
      <c r="S13" s="238"/>
      <c r="T13" s="238"/>
      <c r="U13" s="238"/>
      <c r="V13" s="238"/>
    </row>
    <row r="14" spans="2:192" ht="26.25" x14ac:dyDescent="0.4">
      <c r="B14" s="241"/>
      <c r="C14" s="238"/>
      <c r="D14" s="238"/>
      <c r="E14" s="238"/>
      <c r="F14" s="238"/>
      <c r="G14" s="238"/>
      <c r="H14" s="238"/>
      <c r="I14" s="238"/>
      <c r="J14" s="238"/>
      <c r="K14" s="238"/>
      <c r="L14" s="238"/>
      <c r="M14" s="238"/>
      <c r="N14" s="238"/>
      <c r="O14" s="238"/>
      <c r="P14" s="238"/>
      <c r="Q14" s="238"/>
      <c r="R14" s="238"/>
      <c r="S14" s="238"/>
      <c r="T14" s="238"/>
      <c r="U14" s="238"/>
      <c r="V14" s="238"/>
    </row>
    <row r="15" spans="2:192" ht="26.25" x14ac:dyDescent="0.4">
      <c r="B15" s="241"/>
      <c r="C15" s="238"/>
      <c r="D15" s="238"/>
      <c r="E15" s="238"/>
      <c r="F15" s="238"/>
      <c r="G15" s="238"/>
      <c r="H15" s="238"/>
      <c r="I15" s="238"/>
      <c r="J15" s="238"/>
      <c r="K15" s="238"/>
      <c r="L15" s="238"/>
      <c r="M15" s="238"/>
      <c r="N15" s="238"/>
      <c r="O15" s="238"/>
      <c r="P15" s="238"/>
      <c r="Q15" s="238"/>
      <c r="R15" s="238"/>
      <c r="S15" s="238"/>
      <c r="T15" s="238"/>
      <c r="U15" s="238"/>
      <c r="V15" s="238"/>
    </row>
    <row r="16" spans="2: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32"/>
      <c r="E17" s="432"/>
      <c r="F17" s="238"/>
      <c r="G17" s="238"/>
      <c r="H17" s="238"/>
      <c r="I17" s="238"/>
      <c r="J17" s="238"/>
      <c r="K17" s="238"/>
      <c r="L17" s="238"/>
      <c r="M17" s="238"/>
      <c r="N17" s="238"/>
      <c r="O17" s="238"/>
      <c r="P17" s="238"/>
      <c r="Q17" s="238"/>
      <c r="R17" s="238"/>
      <c r="S17" s="238"/>
      <c r="T17" s="238"/>
      <c r="U17" s="238"/>
      <c r="V17" s="238"/>
    </row>
    <row r="18" spans="2:149" ht="26.25" x14ac:dyDescent="0.4">
      <c r="B18" s="241"/>
      <c r="C18" s="238"/>
      <c r="D18" s="238"/>
      <c r="E18" s="238"/>
      <c r="F18" s="238"/>
      <c r="G18" s="238"/>
      <c r="H18" s="238"/>
      <c r="I18" s="238"/>
      <c r="J18" s="238"/>
      <c r="K18" s="238"/>
      <c r="L18" s="238"/>
      <c r="M18" s="238"/>
      <c r="N18" s="238"/>
      <c r="O18" s="238"/>
      <c r="P18" s="238"/>
      <c r="Q18" s="238"/>
      <c r="R18" s="238"/>
      <c r="S18" s="238"/>
      <c r="T18" s="238"/>
      <c r="U18" s="238"/>
      <c r="V18" s="238"/>
      <c r="CQ18" s="139"/>
    </row>
    <row r="19" spans="2:149" ht="28.5" x14ac:dyDescent="0.45">
      <c r="B19" s="200"/>
      <c r="C19" s="252"/>
      <c r="D19" s="238"/>
      <c r="E19" s="238"/>
      <c r="F19" s="238"/>
      <c r="G19" s="238"/>
      <c r="H19" s="238"/>
      <c r="I19" s="238"/>
      <c r="J19" s="238"/>
      <c r="K19" s="238"/>
      <c r="L19" s="238"/>
      <c r="M19" s="238"/>
      <c r="N19" s="238"/>
      <c r="O19" s="238"/>
      <c r="P19" s="238"/>
      <c r="Q19" s="238"/>
      <c r="R19" s="238"/>
      <c r="S19" s="238"/>
      <c r="T19" s="238"/>
      <c r="U19" s="238"/>
      <c r="V19" s="238"/>
      <c r="CQ19" s="139"/>
      <c r="CR19" s="139"/>
      <c r="EP19" s="239"/>
      <c r="EQ19" s="239"/>
      <c r="ER19" s="240"/>
      <c r="ES19" s="240"/>
    </row>
    <row r="20" spans="2:149" ht="28.5" x14ac:dyDescent="0.45">
      <c r="B20" s="200"/>
      <c r="C20" s="252"/>
      <c r="D20" s="238"/>
      <c r="E20" s="238"/>
      <c r="F20" s="238"/>
      <c r="G20" s="238"/>
      <c r="H20" s="238"/>
      <c r="I20" s="238"/>
      <c r="J20" s="238"/>
      <c r="K20" s="238"/>
      <c r="L20" s="238"/>
      <c r="M20" s="238"/>
      <c r="N20" s="238"/>
      <c r="O20" s="238"/>
      <c r="P20" s="238"/>
      <c r="Q20" s="238"/>
      <c r="R20" s="238"/>
      <c r="S20" s="238"/>
      <c r="T20" s="238"/>
      <c r="U20" s="238"/>
      <c r="V20" s="238"/>
      <c r="CQ20" s="139"/>
      <c r="CR20" s="139"/>
      <c r="EP20" s="240"/>
      <c r="EQ20" s="240"/>
      <c r="ER20" s="240"/>
      <c r="ES20" s="240"/>
    </row>
    <row r="21" spans="2:149" ht="28.5" x14ac:dyDescent="0.45">
      <c r="B21" s="200"/>
      <c r="C21" s="252"/>
      <c r="D21" s="238"/>
      <c r="E21" s="238"/>
      <c r="F21" s="238"/>
      <c r="G21" s="238"/>
      <c r="H21" s="238"/>
      <c r="I21" s="238"/>
      <c r="J21" s="238"/>
      <c r="K21" s="238"/>
      <c r="L21" s="238"/>
      <c r="M21" s="238"/>
      <c r="N21" s="238"/>
      <c r="O21" s="238"/>
      <c r="P21" s="238"/>
      <c r="Q21" s="238"/>
      <c r="R21" s="238"/>
      <c r="S21" s="238"/>
      <c r="T21" s="238"/>
      <c r="U21" s="238"/>
      <c r="V21" s="238"/>
      <c r="EP21" s="240"/>
      <c r="EQ21" s="240"/>
      <c r="ER21" s="240"/>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0">
    <mergeCell ref="BE4:CX4"/>
    <mergeCell ref="F5:Q5"/>
    <mergeCell ref="R5:R6"/>
    <mergeCell ref="AJ5:AJ6"/>
    <mergeCell ref="AK5:AK6"/>
    <mergeCell ref="AL5:AL6"/>
    <mergeCell ref="S5:S6"/>
    <mergeCell ref="T5:T6"/>
    <mergeCell ref="CI5:CI6"/>
    <mergeCell ref="CJ5:CJ6"/>
    <mergeCell ref="CK5:CK6"/>
    <mergeCell ref="CL5:CL6"/>
    <mergeCell ref="B7:B8"/>
    <mergeCell ref="C7:C8"/>
    <mergeCell ref="B4:B6"/>
    <mergeCell ref="C4:C6"/>
    <mergeCell ref="D4:D6"/>
    <mergeCell ref="E4:E6"/>
    <mergeCell ref="F4:AY4"/>
    <mergeCell ref="U5:U6"/>
    <mergeCell ref="V5:V6"/>
    <mergeCell ref="W5:AH5"/>
    <mergeCell ref="D17:E17"/>
    <mergeCell ref="AI5:AI6"/>
    <mergeCell ref="BR5:BR6"/>
    <mergeCell ref="BS5:BS6"/>
    <mergeCell ref="BA5:BA6"/>
    <mergeCell ref="BB5:BB6"/>
    <mergeCell ref="BC5:BC6"/>
    <mergeCell ref="BD5:BD6"/>
    <mergeCell ref="BE5:BP5"/>
    <mergeCell ref="BQ5:BQ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EE5:EE6"/>
    <mergeCell ref="EF5:EF6"/>
    <mergeCell ref="DQ5:DQ6"/>
    <mergeCell ref="DR5:DR6"/>
    <mergeCell ref="DU5:DU6"/>
    <mergeCell ref="DV5:DV6"/>
    <mergeCell ref="DW5:DW6"/>
    <mergeCell ref="DX5:DX6"/>
    <mergeCell ref="DO5:DO6"/>
    <mergeCell ref="DP5:DP6"/>
    <mergeCell ref="FK5:FK6"/>
    <mergeCell ref="FL5:FL6"/>
    <mergeCell ref="FM5:FM6"/>
    <mergeCell ref="FN5:FN6"/>
    <mergeCell ref="EY5:EY6"/>
    <mergeCell ref="EZ5:EZ6"/>
    <mergeCell ref="FA5:FA6"/>
    <mergeCell ref="FD5:FD6"/>
    <mergeCell ref="FE5:FE6"/>
    <mergeCell ref="FF5:FF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s>
  <printOptions horizontalCentered="1"/>
  <pageMargins left="0.59055118110236227" right="0.39370078740157483" top="0.94488188976377963" bottom="0.74803149606299213" header="0.31496062992125984" footer="0.31496062992125984"/>
  <pageSetup paperSize="5" scale="2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topLeftCell="A5" zoomScale="110" zoomScaleNormal="110" workbookViewId="0">
      <selection activeCell="B7" sqref="B7"/>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501" t="s">
        <v>73</v>
      </c>
      <c r="C1" s="501"/>
      <c r="D1" s="501"/>
    </row>
    <row r="2" spans="2:4" hidden="1" x14ac:dyDescent="0.3"/>
    <row r="3" spans="2:4" ht="409.5" hidden="1" customHeight="1" x14ac:dyDescent="0.3">
      <c r="B3" s="502" t="s">
        <v>90</v>
      </c>
      <c r="C3" s="502"/>
      <c r="D3" s="502"/>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9"/>
      <c r="BA2" s="39"/>
      <c r="BB2" s="39"/>
      <c r="BC2" s="39"/>
      <c r="BD2" s="39"/>
      <c r="BE2" s="305" t="s">
        <v>4</v>
      </c>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309" t="s">
        <v>0</v>
      </c>
      <c r="C4" s="309" t="s">
        <v>1</v>
      </c>
      <c r="D4" s="309" t="s">
        <v>2</v>
      </c>
      <c r="E4" s="309" t="s">
        <v>3</v>
      </c>
      <c r="F4" s="306" t="s">
        <v>18</v>
      </c>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40"/>
      <c r="BA4" s="40"/>
      <c r="BB4" s="40"/>
      <c r="BC4" s="40"/>
      <c r="BD4" s="40"/>
      <c r="BE4" s="306" t="s">
        <v>18</v>
      </c>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8"/>
    </row>
    <row r="5" spans="2:136" ht="23.25" customHeight="1" thickBot="1" x14ac:dyDescent="0.3">
      <c r="B5" s="310"/>
      <c r="C5" s="310"/>
      <c r="D5" s="310"/>
      <c r="E5" s="310"/>
      <c r="F5" s="277">
        <v>2013</v>
      </c>
      <c r="G5" s="278"/>
      <c r="H5" s="278"/>
      <c r="I5" s="278"/>
      <c r="J5" s="278"/>
      <c r="K5" s="278"/>
      <c r="L5" s="278"/>
      <c r="M5" s="278"/>
      <c r="N5" s="278"/>
      <c r="O5" s="278"/>
      <c r="P5" s="278"/>
      <c r="Q5" s="279"/>
      <c r="R5" s="275" t="s">
        <v>32</v>
      </c>
      <c r="S5" s="271" t="s">
        <v>33</v>
      </c>
      <c r="T5" s="271" t="s">
        <v>34</v>
      </c>
      <c r="U5" s="286" t="s">
        <v>35</v>
      </c>
      <c r="V5" s="273" t="s">
        <v>36</v>
      </c>
      <c r="W5" s="277">
        <v>2014</v>
      </c>
      <c r="X5" s="278"/>
      <c r="Y5" s="278"/>
      <c r="Z5" s="278"/>
      <c r="AA5" s="278"/>
      <c r="AB5" s="278"/>
      <c r="AC5" s="278"/>
      <c r="AD5" s="278"/>
      <c r="AE5" s="278"/>
      <c r="AF5" s="278"/>
      <c r="AG5" s="278"/>
      <c r="AH5" s="279"/>
      <c r="AI5" s="275" t="s">
        <v>32</v>
      </c>
      <c r="AJ5" s="271" t="s">
        <v>33</v>
      </c>
      <c r="AK5" s="271" t="s">
        <v>34</v>
      </c>
      <c r="AL5" s="286" t="s">
        <v>35</v>
      </c>
      <c r="AM5" s="273" t="s">
        <v>36</v>
      </c>
      <c r="AN5" s="306">
        <v>2015</v>
      </c>
      <c r="AO5" s="307"/>
      <c r="AP5" s="307"/>
      <c r="AQ5" s="307"/>
      <c r="AR5" s="307"/>
      <c r="AS5" s="307"/>
      <c r="AT5" s="307"/>
      <c r="AU5" s="307"/>
      <c r="AV5" s="307"/>
      <c r="AW5" s="307"/>
      <c r="AX5" s="307"/>
      <c r="AY5" s="308"/>
      <c r="AZ5" s="275" t="s">
        <v>32</v>
      </c>
      <c r="BA5" s="271" t="s">
        <v>33</v>
      </c>
      <c r="BB5" s="271" t="s">
        <v>34</v>
      </c>
      <c r="BC5" s="271" t="s">
        <v>35</v>
      </c>
      <c r="BD5" s="273" t="s">
        <v>36</v>
      </c>
      <c r="BE5" s="277">
        <v>2016</v>
      </c>
      <c r="BF5" s="278"/>
      <c r="BG5" s="278"/>
      <c r="BH5" s="278"/>
      <c r="BI5" s="278"/>
      <c r="BJ5" s="278"/>
      <c r="BK5" s="278"/>
      <c r="BL5" s="278"/>
      <c r="BM5" s="278"/>
      <c r="BN5" s="278"/>
      <c r="BO5" s="278"/>
      <c r="BP5" s="279"/>
      <c r="BQ5" s="275" t="s">
        <v>32</v>
      </c>
      <c r="BR5" s="271" t="s">
        <v>33</v>
      </c>
      <c r="BS5" s="271" t="s">
        <v>34</v>
      </c>
      <c r="BT5" s="271" t="s">
        <v>35</v>
      </c>
      <c r="BU5" s="273" t="s">
        <v>36</v>
      </c>
      <c r="BV5" s="277">
        <v>2017</v>
      </c>
      <c r="BW5" s="278"/>
      <c r="BX5" s="278"/>
      <c r="BY5" s="278"/>
      <c r="BZ5" s="278"/>
      <c r="CA5" s="278"/>
      <c r="CB5" s="278"/>
      <c r="CC5" s="278"/>
      <c r="CD5" s="278"/>
      <c r="CE5" s="278"/>
      <c r="CF5" s="278"/>
      <c r="CG5" s="279"/>
      <c r="CH5" s="275" t="s">
        <v>32</v>
      </c>
      <c r="CI5" s="271" t="s">
        <v>33</v>
      </c>
      <c r="CJ5" s="271" t="s">
        <v>34</v>
      </c>
      <c r="CK5" s="271" t="s">
        <v>35</v>
      </c>
      <c r="CL5" s="273" t="s">
        <v>36</v>
      </c>
      <c r="CM5" s="277">
        <v>2018</v>
      </c>
      <c r="CN5" s="278"/>
      <c r="CO5" s="278"/>
      <c r="CP5" s="278"/>
      <c r="CQ5" s="278"/>
      <c r="CR5" s="278"/>
      <c r="CS5" s="278"/>
      <c r="CT5" s="278"/>
      <c r="CU5" s="278"/>
      <c r="CV5" s="278"/>
      <c r="CW5" s="278"/>
      <c r="CX5" s="279"/>
      <c r="CY5" s="275" t="s">
        <v>32</v>
      </c>
      <c r="CZ5" s="271" t="s">
        <v>33</v>
      </c>
      <c r="DA5" s="271" t="s">
        <v>34</v>
      </c>
      <c r="DB5" s="286" t="s">
        <v>35</v>
      </c>
      <c r="DC5" s="273" t="s">
        <v>36</v>
      </c>
      <c r="DG5" s="275" t="s">
        <v>32</v>
      </c>
      <c r="DH5" s="271" t="s">
        <v>33</v>
      </c>
      <c r="DI5" s="271" t="s">
        <v>34</v>
      </c>
      <c r="DJ5" s="286" t="s">
        <v>35</v>
      </c>
      <c r="DK5" s="273" t="s">
        <v>36</v>
      </c>
      <c r="DN5" s="275" t="s">
        <v>32</v>
      </c>
      <c r="DO5" s="271" t="s">
        <v>33</v>
      </c>
      <c r="DP5" s="271" t="s">
        <v>34</v>
      </c>
      <c r="DQ5" s="286" t="s">
        <v>35</v>
      </c>
      <c r="DR5" s="273" t="s">
        <v>36</v>
      </c>
      <c r="DU5" s="275" t="s">
        <v>32</v>
      </c>
      <c r="DV5" s="271" t="s">
        <v>33</v>
      </c>
      <c r="DW5" s="271" t="s">
        <v>34</v>
      </c>
      <c r="DX5" s="286" t="s">
        <v>35</v>
      </c>
      <c r="DY5" s="273" t="s">
        <v>36</v>
      </c>
      <c r="EB5" s="275" t="s">
        <v>32</v>
      </c>
      <c r="EC5" s="271" t="s">
        <v>33</v>
      </c>
      <c r="ED5" s="271" t="s">
        <v>34</v>
      </c>
      <c r="EE5" s="286" t="s">
        <v>35</v>
      </c>
      <c r="EF5" s="273" t="s">
        <v>36</v>
      </c>
    </row>
    <row r="6" spans="2:136" ht="30.75" customHeight="1" thickBot="1" x14ac:dyDescent="0.3">
      <c r="B6" s="311"/>
      <c r="C6" s="311"/>
      <c r="D6" s="311"/>
      <c r="E6" s="311"/>
      <c r="F6" s="17" t="s">
        <v>8</v>
      </c>
      <c r="G6" s="18" t="s">
        <v>7</v>
      </c>
      <c r="H6" s="18" t="s">
        <v>9</v>
      </c>
      <c r="I6" s="18" t="s">
        <v>10</v>
      </c>
      <c r="J6" s="18" t="s">
        <v>9</v>
      </c>
      <c r="K6" s="18" t="s">
        <v>11</v>
      </c>
      <c r="L6" s="18" t="s">
        <v>11</v>
      </c>
      <c r="M6" s="18" t="s">
        <v>10</v>
      </c>
      <c r="N6" s="18" t="s">
        <v>12</v>
      </c>
      <c r="O6" s="18" t="s">
        <v>13</v>
      </c>
      <c r="P6" s="18" t="s">
        <v>14</v>
      </c>
      <c r="Q6" s="19" t="s">
        <v>15</v>
      </c>
      <c r="R6" s="276"/>
      <c r="S6" s="272"/>
      <c r="T6" s="272"/>
      <c r="U6" s="287"/>
      <c r="V6" s="274"/>
      <c r="W6" s="20" t="s">
        <v>16</v>
      </c>
      <c r="X6" s="16" t="s">
        <v>7</v>
      </c>
      <c r="Y6" s="16" t="s">
        <v>9</v>
      </c>
      <c r="Z6" s="16" t="s">
        <v>10</v>
      </c>
      <c r="AA6" s="16" t="s">
        <v>9</v>
      </c>
      <c r="AB6" s="16" t="s">
        <v>11</v>
      </c>
      <c r="AC6" s="16" t="s">
        <v>11</v>
      </c>
      <c r="AD6" s="16" t="s">
        <v>10</v>
      </c>
      <c r="AE6" s="16" t="s">
        <v>12</v>
      </c>
      <c r="AF6" s="16" t="s">
        <v>13</v>
      </c>
      <c r="AG6" s="16" t="s">
        <v>14</v>
      </c>
      <c r="AH6" s="21" t="s">
        <v>15</v>
      </c>
      <c r="AI6" s="276"/>
      <c r="AJ6" s="272"/>
      <c r="AK6" s="272"/>
      <c r="AL6" s="287"/>
      <c r="AM6" s="274"/>
      <c r="AN6" s="17" t="s">
        <v>16</v>
      </c>
      <c r="AO6" s="18" t="s">
        <v>7</v>
      </c>
      <c r="AP6" s="18" t="s">
        <v>9</v>
      </c>
      <c r="AQ6" s="18" t="s">
        <v>10</v>
      </c>
      <c r="AR6" s="18" t="s">
        <v>9</v>
      </c>
      <c r="AS6" s="18" t="s">
        <v>11</v>
      </c>
      <c r="AT6" s="18" t="s">
        <v>11</v>
      </c>
      <c r="AU6" s="18" t="s">
        <v>10</v>
      </c>
      <c r="AV6" s="18" t="s">
        <v>12</v>
      </c>
      <c r="AW6" s="18" t="s">
        <v>13</v>
      </c>
      <c r="AX6" s="18" t="s">
        <v>14</v>
      </c>
      <c r="AY6" s="19" t="s">
        <v>15</v>
      </c>
      <c r="AZ6" s="276"/>
      <c r="BA6" s="272"/>
      <c r="BB6" s="272"/>
      <c r="BC6" s="272"/>
      <c r="BD6" s="303"/>
      <c r="BE6" s="20" t="s">
        <v>16</v>
      </c>
      <c r="BF6" s="16" t="s">
        <v>7</v>
      </c>
      <c r="BG6" s="16" t="s">
        <v>9</v>
      </c>
      <c r="BH6" s="16" t="s">
        <v>10</v>
      </c>
      <c r="BI6" s="16" t="s">
        <v>9</v>
      </c>
      <c r="BJ6" s="16" t="s">
        <v>11</v>
      </c>
      <c r="BK6" s="16" t="s">
        <v>11</v>
      </c>
      <c r="BL6" s="16" t="s">
        <v>10</v>
      </c>
      <c r="BM6" s="16" t="s">
        <v>12</v>
      </c>
      <c r="BN6" s="16" t="s">
        <v>13</v>
      </c>
      <c r="BO6" s="16" t="s">
        <v>14</v>
      </c>
      <c r="BP6" s="21" t="s">
        <v>15</v>
      </c>
      <c r="BQ6" s="276"/>
      <c r="BR6" s="272"/>
      <c r="BS6" s="272"/>
      <c r="BT6" s="272"/>
      <c r="BU6" s="274"/>
      <c r="BV6" s="20" t="s">
        <v>16</v>
      </c>
      <c r="BW6" s="16" t="s">
        <v>7</v>
      </c>
      <c r="BX6" s="16" t="s">
        <v>9</v>
      </c>
      <c r="BY6" s="16" t="s">
        <v>10</v>
      </c>
      <c r="BZ6" s="16" t="s">
        <v>9</v>
      </c>
      <c r="CA6" s="16" t="s">
        <v>11</v>
      </c>
      <c r="CB6" s="16" t="s">
        <v>11</v>
      </c>
      <c r="CC6" s="16" t="s">
        <v>10</v>
      </c>
      <c r="CD6" s="16" t="s">
        <v>12</v>
      </c>
      <c r="CE6" s="16" t="s">
        <v>13</v>
      </c>
      <c r="CF6" s="16" t="s">
        <v>14</v>
      </c>
      <c r="CG6" s="21" t="s">
        <v>15</v>
      </c>
      <c r="CH6" s="276"/>
      <c r="CI6" s="272"/>
      <c r="CJ6" s="272"/>
      <c r="CK6" s="272"/>
      <c r="CL6" s="274"/>
      <c r="CM6" s="17" t="s">
        <v>16</v>
      </c>
      <c r="CN6" s="18" t="s">
        <v>7</v>
      </c>
      <c r="CO6" s="18" t="s">
        <v>9</v>
      </c>
      <c r="CP6" s="18" t="s">
        <v>10</v>
      </c>
      <c r="CQ6" s="18" t="s">
        <v>9</v>
      </c>
      <c r="CR6" s="18" t="s">
        <v>11</v>
      </c>
      <c r="CS6" s="18" t="s">
        <v>11</v>
      </c>
      <c r="CT6" s="18" t="s">
        <v>10</v>
      </c>
      <c r="CU6" s="18" t="s">
        <v>12</v>
      </c>
      <c r="CV6" s="18" t="s">
        <v>13</v>
      </c>
      <c r="CW6" s="18" t="s">
        <v>14</v>
      </c>
      <c r="CX6" s="19" t="s">
        <v>15</v>
      </c>
      <c r="CY6" s="276"/>
      <c r="CZ6" s="272"/>
      <c r="DA6" s="272"/>
      <c r="DB6" s="287"/>
      <c r="DC6" s="274"/>
      <c r="DF6" s="17" t="s">
        <v>16</v>
      </c>
      <c r="DG6" s="276"/>
      <c r="DH6" s="272"/>
      <c r="DI6" s="272"/>
      <c r="DJ6" s="287"/>
      <c r="DK6" s="274"/>
      <c r="DM6" s="18" t="s">
        <v>7</v>
      </c>
      <c r="DN6" s="276"/>
      <c r="DO6" s="272"/>
      <c r="DP6" s="272"/>
      <c r="DQ6" s="287"/>
      <c r="DR6" s="274"/>
      <c r="DT6" s="18" t="s">
        <v>9</v>
      </c>
      <c r="DU6" s="276"/>
      <c r="DV6" s="272"/>
      <c r="DW6" s="272"/>
      <c r="DX6" s="287"/>
      <c r="DY6" s="274"/>
      <c r="EA6" s="18" t="s">
        <v>10</v>
      </c>
      <c r="EB6" s="276"/>
      <c r="EC6" s="272"/>
      <c r="ED6" s="272"/>
      <c r="EE6" s="287"/>
      <c r="EF6" s="274"/>
    </row>
    <row r="7" spans="2:136" s="32" customFormat="1" ht="70.5" customHeight="1" x14ac:dyDescent="0.25">
      <c r="B7" s="295"/>
      <c r="C7" s="295"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96"/>
      <c r="C8" s="296"/>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96"/>
      <c r="C9" s="296"/>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96"/>
      <c r="C10" s="296"/>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96"/>
      <c r="C11" s="296"/>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312"/>
      <c r="C12" s="296"/>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97" t="s">
        <v>24</v>
      </c>
      <c r="C13" s="298"/>
      <c r="D13" s="298"/>
      <c r="E13" s="299"/>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300" t="s">
        <v>25</v>
      </c>
      <c r="C14" s="301"/>
      <c r="D14" s="301"/>
      <c r="E14" s="302"/>
      <c r="F14" s="292">
        <f>SUM(F13:Q13)</f>
        <v>22631002.82</v>
      </c>
      <c r="G14" s="293"/>
      <c r="H14" s="293"/>
      <c r="I14" s="293"/>
      <c r="J14" s="293"/>
      <c r="K14" s="293"/>
      <c r="L14" s="293"/>
      <c r="M14" s="293"/>
      <c r="N14" s="293"/>
      <c r="O14" s="293"/>
      <c r="P14" s="293"/>
      <c r="Q14" s="294"/>
      <c r="R14" s="25"/>
      <c r="S14" s="25"/>
      <c r="T14" s="25"/>
      <c r="U14" s="25"/>
      <c r="V14" s="25"/>
      <c r="W14" s="292">
        <f>SUM(W13:AH13)</f>
        <v>24597656.260000005</v>
      </c>
      <c r="X14" s="293"/>
      <c r="Y14" s="293"/>
      <c r="Z14" s="293"/>
      <c r="AA14" s="293"/>
      <c r="AB14" s="293"/>
      <c r="AC14" s="293"/>
      <c r="AD14" s="293"/>
      <c r="AE14" s="293"/>
      <c r="AF14" s="293"/>
      <c r="AG14" s="293"/>
      <c r="AH14" s="294"/>
      <c r="AI14" s="25"/>
      <c r="AJ14" s="25"/>
      <c r="AK14" s="25"/>
      <c r="AL14" s="25"/>
      <c r="AM14" s="25"/>
      <c r="AN14" s="292">
        <f>SUM(AN13:AY13)</f>
        <v>24512704.749999996</v>
      </c>
      <c r="AO14" s="293"/>
      <c r="AP14" s="293"/>
      <c r="AQ14" s="293"/>
      <c r="AR14" s="293"/>
      <c r="AS14" s="293"/>
      <c r="AT14" s="293"/>
      <c r="AU14" s="293"/>
      <c r="AV14" s="293"/>
      <c r="AW14" s="293"/>
      <c r="AX14" s="293"/>
      <c r="AY14" s="294"/>
      <c r="AZ14" s="25"/>
      <c r="BA14" s="25"/>
      <c r="BB14" s="25"/>
      <c r="BC14" s="25"/>
      <c r="BD14" s="25"/>
      <c r="BE14" s="292">
        <f>SUM(BE13:BP13)</f>
        <v>21582167.02</v>
      </c>
      <c r="BF14" s="293"/>
      <c r="BG14" s="293"/>
      <c r="BH14" s="293"/>
      <c r="BI14" s="293"/>
      <c r="BJ14" s="293"/>
      <c r="BK14" s="293"/>
      <c r="BL14" s="293"/>
      <c r="BM14" s="293"/>
      <c r="BN14" s="293"/>
      <c r="BO14" s="293"/>
      <c r="BP14" s="294"/>
      <c r="BQ14" s="25"/>
      <c r="BR14" s="25"/>
      <c r="BS14" s="25"/>
      <c r="BT14" s="25"/>
      <c r="BU14" s="25"/>
      <c r="BV14" s="292">
        <f>SUM(BV13:CG13)</f>
        <v>21430066.310000002</v>
      </c>
      <c r="BW14" s="293"/>
      <c r="BX14" s="293"/>
      <c r="BY14" s="293"/>
      <c r="BZ14" s="293"/>
      <c r="CA14" s="293"/>
      <c r="CB14" s="293"/>
      <c r="CC14" s="293"/>
      <c r="CD14" s="293"/>
      <c r="CE14" s="293"/>
      <c r="CF14" s="293"/>
      <c r="CG14" s="294"/>
      <c r="CH14" s="25"/>
      <c r="CI14" s="25"/>
      <c r="CJ14" s="25"/>
      <c r="CK14" s="25"/>
      <c r="CL14" s="25"/>
      <c r="CM14" s="290">
        <f>SUM(CM13:CX13)</f>
        <v>6713279.5</v>
      </c>
      <c r="CN14" s="291"/>
      <c r="CO14" s="291"/>
      <c r="CP14" s="291"/>
      <c r="CQ14" s="291"/>
      <c r="CR14" s="291"/>
      <c r="CS14" s="291"/>
      <c r="CT14" s="291"/>
      <c r="CU14" s="291"/>
      <c r="CV14" s="291"/>
      <c r="CW14" s="291"/>
      <c r="CX14" s="291"/>
      <c r="CY14" s="291"/>
      <c r="CZ14" s="291"/>
      <c r="DA14" s="291"/>
      <c r="DB14" s="291"/>
      <c r="DC14" s="291"/>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88" t="s">
        <v>50</v>
      </c>
      <c r="CN15" s="289"/>
      <c r="CO15" s="289"/>
      <c r="CP15" s="289"/>
      <c r="CQ15" s="289"/>
      <c r="CR15" s="289"/>
      <c r="CS15" s="289"/>
      <c r="CT15" s="289"/>
      <c r="CU15" s="289"/>
      <c r="CV15" s="289"/>
      <c r="CW15" s="289"/>
      <c r="CX15" s="289"/>
      <c r="CY15" s="289"/>
      <c r="CZ15" s="289"/>
      <c r="DA15" s="289"/>
      <c r="DB15" s="289"/>
      <c r="DC15" s="289"/>
      <c r="DF15" s="280" t="s">
        <v>55</v>
      </c>
      <c r="DG15" s="281"/>
      <c r="DH15" s="281"/>
      <c r="DI15" s="281"/>
      <c r="DJ15" s="281"/>
      <c r="DK15" s="282"/>
      <c r="DM15" s="280" t="s">
        <v>58</v>
      </c>
      <c r="DN15" s="281"/>
      <c r="DO15" s="281"/>
      <c r="DP15" s="281"/>
      <c r="DQ15" s="281"/>
      <c r="DR15" s="282"/>
      <c r="DT15" s="280" t="s">
        <v>60</v>
      </c>
      <c r="DU15" s="281"/>
      <c r="DV15" s="281"/>
      <c r="DW15" s="281"/>
      <c r="DX15" s="281"/>
      <c r="DY15" s="282"/>
      <c r="EA15" s="280" t="s">
        <v>60</v>
      </c>
      <c r="EB15" s="281"/>
      <c r="EC15" s="281"/>
      <c r="ED15" s="281"/>
      <c r="EE15" s="281"/>
      <c r="EF15" s="282"/>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83"/>
      <c r="CN16" s="284"/>
      <c r="CO16" s="284"/>
      <c r="CP16" s="284"/>
      <c r="CQ16" s="284"/>
      <c r="CR16" s="284"/>
      <c r="CS16" s="284"/>
      <c r="CT16" s="284"/>
      <c r="CU16" s="284"/>
      <c r="CV16" s="284"/>
      <c r="CW16" s="284"/>
      <c r="CX16" s="284"/>
      <c r="CY16" s="284"/>
      <c r="CZ16" s="284"/>
      <c r="DA16" s="284"/>
      <c r="DB16" s="284"/>
      <c r="DC16" s="284"/>
      <c r="DF16" s="283"/>
      <c r="DG16" s="284"/>
      <c r="DH16" s="284"/>
      <c r="DI16" s="284"/>
      <c r="DJ16" s="284"/>
      <c r="DK16" s="285"/>
      <c r="DM16" s="283"/>
      <c r="DN16" s="284"/>
      <c r="DO16" s="284"/>
      <c r="DP16" s="284"/>
      <c r="DQ16" s="284"/>
      <c r="DR16" s="285"/>
      <c r="DT16" s="283"/>
      <c r="DU16" s="284"/>
      <c r="DV16" s="284"/>
      <c r="DW16" s="284"/>
      <c r="DX16" s="284"/>
      <c r="DY16" s="285"/>
      <c r="EA16" s="283"/>
      <c r="EB16" s="284"/>
      <c r="EC16" s="284"/>
      <c r="ED16" s="284"/>
      <c r="EE16" s="284"/>
      <c r="EF16" s="285"/>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304" t="s">
        <v>19</v>
      </c>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t="s">
        <v>18</v>
      </c>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2013</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17" t="s">
        <v>8</v>
      </c>
      <c r="G6" s="18" t="s">
        <v>7</v>
      </c>
      <c r="H6" s="18" t="s">
        <v>9</v>
      </c>
      <c r="I6" s="18" t="s">
        <v>10</v>
      </c>
      <c r="J6" s="18" t="s">
        <v>9</v>
      </c>
      <c r="K6" s="18" t="s">
        <v>11</v>
      </c>
      <c r="L6" s="18" t="s">
        <v>11</v>
      </c>
      <c r="M6" s="18" t="s">
        <v>10</v>
      </c>
      <c r="N6" s="18" t="s">
        <v>12</v>
      </c>
      <c r="O6" s="18" t="s">
        <v>13</v>
      </c>
      <c r="P6" s="18" t="s">
        <v>14</v>
      </c>
      <c r="Q6" s="19" t="s">
        <v>15</v>
      </c>
      <c r="R6" s="276"/>
      <c r="S6" s="272"/>
      <c r="T6" s="272"/>
      <c r="U6" s="314"/>
      <c r="V6" s="316"/>
    </row>
    <row r="7" spans="2:22" s="32" customFormat="1" ht="70.5" customHeight="1" x14ac:dyDescent="0.25">
      <c r="B7" s="295" t="s">
        <v>79</v>
      </c>
      <c r="C7" s="295"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96"/>
      <c r="C8" s="296"/>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96"/>
      <c r="C9" s="296"/>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96"/>
      <c r="C10" s="296"/>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96"/>
      <c r="C11" s="296"/>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97" t="s">
        <v>24</v>
      </c>
      <c r="C12" s="298"/>
      <c r="D12" s="298"/>
      <c r="E12" s="299"/>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300" t="s">
        <v>25</v>
      </c>
      <c r="C13" s="301"/>
      <c r="D13" s="301"/>
      <c r="E13" s="302"/>
      <c r="F13" s="292">
        <f>SUM(F12:Q12)</f>
        <v>22631002.82</v>
      </c>
      <c r="G13" s="293"/>
      <c r="H13" s="293"/>
      <c r="I13" s="293"/>
      <c r="J13" s="293"/>
      <c r="K13" s="293"/>
      <c r="L13" s="293"/>
      <c r="M13" s="293"/>
      <c r="N13" s="293"/>
      <c r="O13" s="293"/>
      <c r="P13" s="293"/>
      <c r="Q13" s="294"/>
      <c r="R13" s="25"/>
      <c r="S13" s="25"/>
      <c r="T13" s="25"/>
      <c r="U13" s="25"/>
      <c r="V13" s="25"/>
    </row>
    <row r="15" spans="2:22" ht="21" x14ac:dyDescent="0.35">
      <c r="B15" s="69" t="s">
        <v>83</v>
      </c>
    </row>
    <row r="16" spans="2:22" ht="21" x14ac:dyDescent="0.35">
      <c r="B16" s="69"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2014</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20" t="s">
        <v>16</v>
      </c>
      <c r="G6" s="16" t="s">
        <v>7</v>
      </c>
      <c r="H6" s="16" t="s">
        <v>9</v>
      </c>
      <c r="I6" s="16" t="s">
        <v>10</v>
      </c>
      <c r="J6" s="16" t="s">
        <v>9</v>
      </c>
      <c r="K6" s="16" t="s">
        <v>11</v>
      </c>
      <c r="L6" s="16" t="s">
        <v>11</v>
      </c>
      <c r="M6" s="16" t="s">
        <v>10</v>
      </c>
      <c r="N6" s="16" t="s">
        <v>12</v>
      </c>
      <c r="O6" s="16" t="s">
        <v>13</v>
      </c>
      <c r="P6" s="16" t="s">
        <v>14</v>
      </c>
      <c r="Q6" s="21" t="s">
        <v>15</v>
      </c>
      <c r="R6" s="276"/>
      <c r="S6" s="272"/>
      <c r="T6" s="272"/>
      <c r="U6" s="314"/>
      <c r="V6" s="316"/>
    </row>
    <row r="7" spans="2:22" s="32" customFormat="1" ht="70.5" customHeight="1" x14ac:dyDescent="0.25">
      <c r="B7" s="295" t="s">
        <v>79</v>
      </c>
      <c r="C7" s="295"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96"/>
      <c r="C8" s="296"/>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96"/>
      <c r="C9" s="296"/>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312"/>
      <c r="C10" s="296"/>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97" t="s">
        <v>24</v>
      </c>
      <c r="C11" s="298"/>
      <c r="D11" s="298"/>
      <c r="E11" s="299"/>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300" t="s">
        <v>25</v>
      </c>
      <c r="C12" s="301"/>
      <c r="D12" s="301"/>
      <c r="E12" s="302"/>
      <c r="F12" s="292">
        <f>SUM(F11:Q11)</f>
        <v>24597656.260000005</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1.25" customHeight="1" x14ac:dyDescent="0.25">
      <c r="B15" s="317" t="s">
        <v>89</v>
      </c>
      <c r="C15" s="317"/>
      <c r="D15" s="317"/>
      <c r="E15" s="317"/>
      <c r="F15" s="317"/>
      <c r="G15" s="317"/>
      <c r="H15" s="317"/>
      <c r="I15" s="317"/>
      <c r="J15" s="317"/>
      <c r="K15" s="317"/>
      <c r="L15" s="317"/>
      <c r="M15" s="317"/>
      <c r="N15" s="317"/>
      <c r="O15" s="317"/>
      <c r="P15" s="317"/>
      <c r="Q15" s="317"/>
      <c r="R15" s="317"/>
      <c r="S15" s="317"/>
      <c r="T15" s="317"/>
      <c r="U15" s="317"/>
      <c r="V15" s="317"/>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55"/>
      <c r="S2" s="55"/>
      <c r="T2" s="55"/>
      <c r="U2" s="55"/>
      <c r="V2" s="55"/>
    </row>
    <row r="3" spans="2:22" ht="15.75" thickBot="1" x14ac:dyDescent="0.3"/>
    <row r="4" spans="2:22" ht="23.25" customHeight="1" thickBot="1" x14ac:dyDescent="0.3">
      <c r="B4" s="309" t="s">
        <v>0</v>
      </c>
      <c r="C4" s="309" t="s">
        <v>1</v>
      </c>
      <c r="D4" s="309" t="s">
        <v>2</v>
      </c>
      <c r="E4" s="309" t="s">
        <v>3</v>
      </c>
      <c r="F4" s="306"/>
      <c r="G4" s="307"/>
      <c r="H4" s="307"/>
      <c r="I4" s="307"/>
      <c r="J4" s="307"/>
      <c r="K4" s="307"/>
      <c r="L4" s="307"/>
      <c r="M4" s="307"/>
      <c r="N4" s="307"/>
      <c r="O4" s="307"/>
      <c r="P4" s="307"/>
      <c r="Q4" s="308"/>
      <c r="R4" s="56"/>
      <c r="S4" s="56"/>
      <c r="T4" s="56"/>
      <c r="U4" s="56"/>
      <c r="V4" s="56"/>
    </row>
    <row r="5" spans="2:22" ht="23.25" customHeight="1" thickBot="1" x14ac:dyDescent="0.3">
      <c r="B5" s="310"/>
      <c r="C5" s="310"/>
      <c r="D5" s="310"/>
      <c r="E5" s="310"/>
      <c r="F5" s="306">
        <v>2015</v>
      </c>
      <c r="G5" s="307"/>
      <c r="H5" s="307"/>
      <c r="I5" s="307"/>
      <c r="J5" s="307"/>
      <c r="K5" s="307"/>
      <c r="L5" s="307"/>
      <c r="M5" s="307"/>
      <c r="N5" s="307"/>
      <c r="O5" s="307"/>
      <c r="P5" s="307"/>
      <c r="Q5" s="308"/>
      <c r="R5" s="275" t="s">
        <v>32</v>
      </c>
      <c r="S5" s="271" t="s">
        <v>33</v>
      </c>
      <c r="T5" s="271" t="s">
        <v>34</v>
      </c>
      <c r="U5" s="313" t="s">
        <v>35</v>
      </c>
      <c r="V5" s="315" t="s">
        <v>36</v>
      </c>
    </row>
    <row r="6" spans="2:22" ht="30.75" customHeight="1" thickBot="1" x14ac:dyDescent="0.3">
      <c r="B6" s="311"/>
      <c r="C6" s="311"/>
      <c r="D6" s="311"/>
      <c r="E6" s="311"/>
      <c r="F6" s="17" t="s">
        <v>16</v>
      </c>
      <c r="G6" s="18" t="s">
        <v>7</v>
      </c>
      <c r="H6" s="18" t="s">
        <v>9</v>
      </c>
      <c r="I6" s="18" t="s">
        <v>10</v>
      </c>
      <c r="J6" s="18" t="s">
        <v>9</v>
      </c>
      <c r="K6" s="18" t="s">
        <v>11</v>
      </c>
      <c r="L6" s="18" t="s">
        <v>11</v>
      </c>
      <c r="M6" s="18" t="s">
        <v>10</v>
      </c>
      <c r="N6" s="18" t="s">
        <v>12</v>
      </c>
      <c r="O6" s="18" t="s">
        <v>13</v>
      </c>
      <c r="P6" s="18" t="s">
        <v>14</v>
      </c>
      <c r="Q6" s="19" t="s">
        <v>15</v>
      </c>
      <c r="R6" s="276"/>
      <c r="S6" s="272"/>
      <c r="T6" s="272"/>
      <c r="U6" s="314"/>
      <c r="V6" s="316"/>
    </row>
    <row r="7" spans="2:22" s="32" customFormat="1" ht="70.5" customHeight="1" x14ac:dyDescent="0.25">
      <c r="B7" s="295" t="s">
        <v>79</v>
      </c>
      <c r="C7" s="295"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96"/>
      <c r="C8" s="296"/>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96"/>
      <c r="C9" s="296"/>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312"/>
      <c r="C10" s="296"/>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97" t="s">
        <v>24</v>
      </c>
      <c r="C11" s="298"/>
      <c r="D11" s="298"/>
      <c r="E11" s="299"/>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300" t="s">
        <v>25</v>
      </c>
      <c r="C12" s="301"/>
      <c r="D12" s="301"/>
      <c r="E12" s="302"/>
      <c r="F12" s="292">
        <f>SUM(F11:Q11)</f>
        <v>24512704.749999996</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8" customHeight="1" x14ac:dyDescent="0.25">
      <c r="B15" s="317" t="s">
        <v>84</v>
      </c>
      <c r="C15" s="317"/>
      <c r="D15" s="317"/>
      <c r="E15" s="317"/>
      <c r="F15" s="317"/>
      <c r="G15" s="317"/>
      <c r="H15" s="317"/>
      <c r="I15" s="317"/>
      <c r="J15" s="317"/>
      <c r="K15" s="317"/>
      <c r="L15" s="317"/>
      <c r="M15" s="317"/>
      <c r="N15" s="317"/>
      <c r="O15" s="317"/>
      <c r="P15" s="317"/>
      <c r="Q15" s="317"/>
      <c r="R15" s="317"/>
      <c r="S15" s="317"/>
      <c r="T15" s="317"/>
      <c r="U15" s="317"/>
      <c r="V15" s="317"/>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t="s">
        <v>4</v>
      </c>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t="s">
        <v>18</v>
      </c>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2016</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20" t="s">
        <v>16</v>
      </c>
      <c r="G6" s="16" t="s">
        <v>7</v>
      </c>
      <c r="H6" s="16" t="s">
        <v>9</v>
      </c>
      <c r="I6" s="16" t="s">
        <v>10</v>
      </c>
      <c r="J6" s="16" t="s">
        <v>9</v>
      </c>
      <c r="K6" s="16" t="s">
        <v>11</v>
      </c>
      <c r="L6" s="16" t="s">
        <v>11</v>
      </c>
      <c r="M6" s="16" t="s">
        <v>10</v>
      </c>
      <c r="N6" s="16" t="s">
        <v>12</v>
      </c>
      <c r="O6" s="16" t="s">
        <v>13</v>
      </c>
      <c r="P6" s="16" t="s">
        <v>14</v>
      </c>
      <c r="Q6" s="21" t="s">
        <v>15</v>
      </c>
      <c r="R6" s="276"/>
      <c r="S6" s="272"/>
      <c r="T6" s="272"/>
      <c r="U6" s="314"/>
      <c r="V6" s="316"/>
    </row>
    <row r="7" spans="2:22" s="32" customFormat="1" ht="70.5" customHeight="1" x14ac:dyDescent="0.25">
      <c r="B7" s="295" t="s">
        <v>79</v>
      </c>
      <c r="C7" s="295"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96"/>
      <c r="C8" s="296"/>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96"/>
      <c r="C9" s="296"/>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312"/>
      <c r="C10" s="296"/>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97" t="s">
        <v>24</v>
      </c>
      <c r="C11" s="298"/>
      <c r="D11" s="298"/>
      <c r="E11" s="299"/>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300" t="s">
        <v>25</v>
      </c>
      <c r="C12" s="301"/>
      <c r="D12" s="301"/>
      <c r="E12" s="302"/>
      <c r="F12" s="292">
        <f>SUM(F11:Q11)</f>
        <v>21582167.02</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3.5" customHeight="1" x14ac:dyDescent="0.25">
      <c r="B15" s="317" t="s">
        <v>85</v>
      </c>
      <c r="C15" s="317"/>
      <c r="D15" s="317"/>
      <c r="E15" s="317"/>
      <c r="F15" s="317"/>
      <c r="G15" s="317"/>
      <c r="H15" s="317"/>
      <c r="I15" s="317"/>
      <c r="J15" s="317"/>
      <c r="K15" s="317"/>
      <c r="L15" s="317"/>
      <c r="M15" s="317"/>
      <c r="N15" s="317"/>
      <c r="O15" s="317"/>
      <c r="P15" s="317"/>
      <c r="Q15" s="317"/>
      <c r="R15" s="317"/>
      <c r="S15" s="317"/>
      <c r="T15" s="317"/>
      <c r="U15" s="317"/>
      <c r="V15" s="317"/>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2017</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20" t="s">
        <v>16</v>
      </c>
      <c r="G6" s="16" t="s">
        <v>7</v>
      </c>
      <c r="H6" s="16" t="s">
        <v>9</v>
      </c>
      <c r="I6" s="16" t="s">
        <v>10</v>
      </c>
      <c r="J6" s="16" t="s">
        <v>9</v>
      </c>
      <c r="K6" s="16" t="s">
        <v>11</v>
      </c>
      <c r="L6" s="16" t="s">
        <v>11</v>
      </c>
      <c r="M6" s="16" t="s">
        <v>10</v>
      </c>
      <c r="N6" s="16" t="s">
        <v>12</v>
      </c>
      <c r="O6" s="16" t="s">
        <v>13</v>
      </c>
      <c r="P6" s="16" t="s">
        <v>14</v>
      </c>
      <c r="Q6" s="21" t="s">
        <v>15</v>
      </c>
      <c r="R6" s="276"/>
      <c r="S6" s="272"/>
      <c r="T6" s="272"/>
      <c r="U6" s="314"/>
      <c r="V6" s="316"/>
    </row>
    <row r="7" spans="2:22" s="32" customFormat="1" ht="70.5" customHeight="1" x14ac:dyDescent="0.25">
      <c r="B7" s="295" t="s">
        <v>80</v>
      </c>
      <c r="C7" s="295"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96"/>
      <c r="C8" s="296"/>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96"/>
      <c r="C9" s="296"/>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312"/>
      <c r="C10" s="296"/>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97" t="s">
        <v>24</v>
      </c>
      <c r="C11" s="298"/>
      <c r="D11" s="298"/>
      <c r="E11" s="299"/>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300" t="s">
        <v>25</v>
      </c>
      <c r="C12" s="301"/>
      <c r="D12" s="301"/>
      <c r="E12" s="302"/>
      <c r="F12" s="292">
        <f>SUM(F11:Q11)</f>
        <v>21430066.310000002</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8.75" customHeight="1" x14ac:dyDescent="0.25">
      <c r="B15" s="317" t="s">
        <v>87</v>
      </c>
      <c r="C15" s="317"/>
      <c r="D15" s="317"/>
      <c r="E15" s="317"/>
      <c r="F15" s="317"/>
      <c r="G15" s="317"/>
      <c r="H15" s="317"/>
      <c r="I15" s="317"/>
      <c r="J15" s="317"/>
      <c r="K15" s="317"/>
      <c r="L15" s="317"/>
      <c r="M15" s="317"/>
      <c r="N15" s="317"/>
      <c r="O15" s="317"/>
      <c r="P15" s="317"/>
      <c r="Q15" s="317"/>
      <c r="R15" s="317"/>
      <c r="S15" s="317"/>
      <c r="T15" s="317"/>
      <c r="U15" s="317"/>
      <c r="V15" s="317"/>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55"/>
      <c r="BA2" s="55"/>
      <c r="BB2" s="55"/>
      <c r="BC2" s="55"/>
      <c r="BD2" s="55"/>
      <c r="BE2" s="305" t="s">
        <v>4</v>
      </c>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309" t="s">
        <v>0</v>
      </c>
      <c r="C4" s="309" t="s">
        <v>1</v>
      </c>
      <c r="D4" s="309" t="s">
        <v>2</v>
      </c>
      <c r="E4" s="341" t="s">
        <v>3</v>
      </c>
      <c r="F4" s="306" t="s">
        <v>18</v>
      </c>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56"/>
      <c r="BA4" s="56"/>
      <c r="BB4" s="56"/>
      <c r="BC4" s="56"/>
      <c r="BD4" s="56"/>
      <c r="BE4" s="344" t="s">
        <v>18</v>
      </c>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6"/>
    </row>
    <row r="5" spans="2:192" ht="23.25" customHeight="1" thickBot="1" x14ac:dyDescent="0.3">
      <c r="B5" s="310"/>
      <c r="C5" s="310"/>
      <c r="D5" s="310"/>
      <c r="E5" s="342"/>
      <c r="F5" s="277">
        <v>2013</v>
      </c>
      <c r="G5" s="278"/>
      <c r="H5" s="278"/>
      <c r="I5" s="278"/>
      <c r="J5" s="278"/>
      <c r="K5" s="278"/>
      <c r="L5" s="278"/>
      <c r="M5" s="278"/>
      <c r="N5" s="278"/>
      <c r="O5" s="278"/>
      <c r="P5" s="278"/>
      <c r="Q5" s="279"/>
      <c r="R5" s="275" t="s">
        <v>32</v>
      </c>
      <c r="S5" s="271" t="s">
        <v>33</v>
      </c>
      <c r="T5" s="271" t="s">
        <v>34</v>
      </c>
      <c r="U5" s="286" t="s">
        <v>35</v>
      </c>
      <c r="V5" s="273" t="s">
        <v>36</v>
      </c>
      <c r="W5" s="277">
        <v>2014</v>
      </c>
      <c r="X5" s="278"/>
      <c r="Y5" s="278"/>
      <c r="Z5" s="278"/>
      <c r="AA5" s="278"/>
      <c r="AB5" s="278"/>
      <c r="AC5" s="278"/>
      <c r="AD5" s="278"/>
      <c r="AE5" s="278"/>
      <c r="AF5" s="278"/>
      <c r="AG5" s="278"/>
      <c r="AH5" s="279"/>
      <c r="AI5" s="275" t="s">
        <v>32</v>
      </c>
      <c r="AJ5" s="271" t="s">
        <v>33</v>
      </c>
      <c r="AK5" s="271" t="s">
        <v>34</v>
      </c>
      <c r="AL5" s="286" t="s">
        <v>35</v>
      </c>
      <c r="AM5" s="273" t="s">
        <v>36</v>
      </c>
      <c r="AN5" s="306">
        <v>2015</v>
      </c>
      <c r="AO5" s="307"/>
      <c r="AP5" s="307"/>
      <c r="AQ5" s="307"/>
      <c r="AR5" s="307"/>
      <c r="AS5" s="307"/>
      <c r="AT5" s="307"/>
      <c r="AU5" s="307"/>
      <c r="AV5" s="307"/>
      <c r="AW5" s="307"/>
      <c r="AX5" s="307"/>
      <c r="AY5" s="308"/>
      <c r="AZ5" s="275" t="s">
        <v>32</v>
      </c>
      <c r="BA5" s="271" t="s">
        <v>33</v>
      </c>
      <c r="BB5" s="271" t="s">
        <v>34</v>
      </c>
      <c r="BC5" s="271" t="s">
        <v>35</v>
      </c>
      <c r="BD5" s="273" t="s">
        <v>36</v>
      </c>
      <c r="BE5" s="277">
        <v>2016</v>
      </c>
      <c r="BF5" s="278"/>
      <c r="BG5" s="278"/>
      <c r="BH5" s="278"/>
      <c r="BI5" s="278"/>
      <c r="BJ5" s="278"/>
      <c r="BK5" s="278"/>
      <c r="BL5" s="278"/>
      <c r="BM5" s="278"/>
      <c r="BN5" s="278"/>
      <c r="BO5" s="278"/>
      <c r="BP5" s="279"/>
      <c r="BQ5" s="275" t="s">
        <v>32</v>
      </c>
      <c r="BR5" s="271" t="s">
        <v>33</v>
      </c>
      <c r="BS5" s="271" t="s">
        <v>34</v>
      </c>
      <c r="BT5" s="271" t="s">
        <v>35</v>
      </c>
      <c r="BU5" s="273" t="s">
        <v>36</v>
      </c>
      <c r="BV5" s="277">
        <v>2017</v>
      </c>
      <c r="BW5" s="278"/>
      <c r="BX5" s="278"/>
      <c r="BY5" s="278"/>
      <c r="BZ5" s="278"/>
      <c r="CA5" s="278"/>
      <c r="CB5" s="278"/>
      <c r="CC5" s="278"/>
      <c r="CD5" s="278"/>
      <c r="CE5" s="278"/>
      <c r="CF5" s="278"/>
      <c r="CG5" s="279"/>
      <c r="CH5" s="275" t="s">
        <v>32</v>
      </c>
      <c r="CI5" s="271" t="s">
        <v>33</v>
      </c>
      <c r="CJ5" s="271" t="s">
        <v>34</v>
      </c>
      <c r="CK5" s="271" t="s">
        <v>35</v>
      </c>
      <c r="CL5" s="273" t="s">
        <v>36</v>
      </c>
      <c r="CM5" s="352">
        <v>2018</v>
      </c>
      <c r="CN5" s="353"/>
      <c r="CO5" s="353"/>
      <c r="CP5" s="353"/>
      <c r="CQ5" s="353"/>
      <c r="CR5" s="353"/>
      <c r="CS5" s="353"/>
      <c r="CT5" s="353"/>
      <c r="CU5" s="353"/>
      <c r="CV5" s="353"/>
      <c r="CW5" s="353"/>
      <c r="CX5" s="354"/>
      <c r="CY5" s="348" t="s">
        <v>32</v>
      </c>
      <c r="CZ5" s="337" t="s">
        <v>33</v>
      </c>
      <c r="DA5" s="337" t="s">
        <v>34</v>
      </c>
      <c r="DB5" s="339" t="s">
        <v>35</v>
      </c>
      <c r="DC5" s="350" t="s">
        <v>36</v>
      </c>
      <c r="DG5" s="275" t="s">
        <v>32</v>
      </c>
      <c r="DH5" s="271" t="s">
        <v>33</v>
      </c>
      <c r="DI5" s="271" t="s">
        <v>34</v>
      </c>
      <c r="DJ5" s="313" t="s">
        <v>35</v>
      </c>
      <c r="DK5" s="315" t="s">
        <v>36</v>
      </c>
      <c r="DN5" s="275" t="s">
        <v>32</v>
      </c>
      <c r="DO5" s="271" t="s">
        <v>33</v>
      </c>
      <c r="DP5" s="271" t="s">
        <v>34</v>
      </c>
      <c r="DQ5" s="313" t="s">
        <v>35</v>
      </c>
      <c r="DR5" s="315" t="s">
        <v>36</v>
      </c>
      <c r="DU5" s="275" t="s">
        <v>32</v>
      </c>
      <c r="DV5" s="271" t="s">
        <v>33</v>
      </c>
      <c r="DW5" s="271" t="s">
        <v>34</v>
      </c>
      <c r="DX5" s="313" t="s">
        <v>35</v>
      </c>
      <c r="DY5" s="315" t="s">
        <v>36</v>
      </c>
      <c r="EB5" s="275" t="s">
        <v>32</v>
      </c>
      <c r="EC5" s="271" t="s">
        <v>33</v>
      </c>
      <c r="ED5" s="271" t="s">
        <v>34</v>
      </c>
      <c r="EE5" s="313" t="s">
        <v>35</v>
      </c>
      <c r="EF5" s="315" t="s">
        <v>36</v>
      </c>
      <c r="EI5" s="275" t="s">
        <v>32</v>
      </c>
      <c r="EJ5" s="271" t="s">
        <v>33</v>
      </c>
      <c r="EK5" s="271" t="s">
        <v>34</v>
      </c>
      <c r="EL5" s="313" t="s">
        <v>35</v>
      </c>
      <c r="EM5" s="315" t="s">
        <v>36</v>
      </c>
      <c r="EP5" s="275" t="s">
        <v>32</v>
      </c>
      <c r="EQ5" s="271" t="s">
        <v>33</v>
      </c>
      <c r="ER5" s="271" t="s">
        <v>34</v>
      </c>
      <c r="ES5" s="313" t="s">
        <v>35</v>
      </c>
      <c r="ET5" s="315" t="s">
        <v>36</v>
      </c>
      <c r="EW5" s="275" t="s">
        <v>32</v>
      </c>
      <c r="EX5" s="271" t="s">
        <v>33</v>
      </c>
      <c r="EY5" s="271" t="s">
        <v>34</v>
      </c>
      <c r="EZ5" s="313" t="s">
        <v>35</v>
      </c>
      <c r="FA5" s="315" t="s">
        <v>36</v>
      </c>
      <c r="FD5" s="275" t="s">
        <v>32</v>
      </c>
      <c r="FE5" s="271" t="s">
        <v>33</v>
      </c>
      <c r="FF5" s="271" t="s">
        <v>34</v>
      </c>
      <c r="FG5" s="313" t="s">
        <v>35</v>
      </c>
      <c r="FH5" s="315" t="s">
        <v>36</v>
      </c>
      <c r="FK5" s="275" t="s">
        <v>32</v>
      </c>
      <c r="FL5" s="271" t="s">
        <v>33</v>
      </c>
      <c r="FM5" s="271" t="s">
        <v>34</v>
      </c>
      <c r="FN5" s="313" t="s">
        <v>35</v>
      </c>
      <c r="FO5" s="315" t="s">
        <v>36</v>
      </c>
      <c r="FR5" s="275" t="s">
        <v>32</v>
      </c>
      <c r="FS5" s="271" t="s">
        <v>33</v>
      </c>
      <c r="FT5" s="271" t="s">
        <v>34</v>
      </c>
      <c r="FU5" s="313" t="s">
        <v>35</v>
      </c>
      <c r="FV5" s="315" t="s">
        <v>36</v>
      </c>
      <c r="FY5" s="275" t="s">
        <v>32</v>
      </c>
      <c r="FZ5" s="271" t="s">
        <v>33</v>
      </c>
      <c r="GA5" s="271" t="s">
        <v>34</v>
      </c>
      <c r="GB5" s="313" t="s">
        <v>35</v>
      </c>
      <c r="GC5" s="315" t="s">
        <v>36</v>
      </c>
      <c r="GF5" s="275" t="s">
        <v>32</v>
      </c>
      <c r="GG5" s="271" t="s">
        <v>33</v>
      </c>
      <c r="GH5" s="271" t="s">
        <v>34</v>
      </c>
      <c r="GI5" s="313" t="s">
        <v>35</v>
      </c>
      <c r="GJ5" s="315" t="s">
        <v>36</v>
      </c>
    </row>
    <row r="6" spans="2:192" ht="30.75" customHeight="1" thickBot="1" x14ac:dyDescent="0.3">
      <c r="B6" s="311"/>
      <c r="C6" s="311"/>
      <c r="D6" s="311"/>
      <c r="E6" s="343"/>
      <c r="F6" s="17" t="s">
        <v>8</v>
      </c>
      <c r="G6" s="18" t="s">
        <v>7</v>
      </c>
      <c r="H6" s="18" t="s">
        <v>9</v>
      </c>
      <c r="I6" s="18" t="s">
        <v>10</v>
      </c>
      <c r="J6" s="18" t="s">
        <v>9</v>
      </c>
      <c r="K6" s="18" t="s">
        <v>11</v>
      </c>
      <c r="L6" s="18" t="s">
        <v>11</v>
      </c>
      <c r="M6" s="18" t="s">
        <v>10</v>
      </c>
      <c r="N6" s="18" t="s">
        <v>12</v>
      </c>
      <c r="O6" s="18" t="s">
        <v>13</v>
      </c>
      <c r="P6" s="18" t="s">
        <v>14</v>
      </c>
      <c r="Q6" s="19" t="s">
        <v>15</v>
      </c>
      <c r="R6" s="276"/>
      <c r="S6" s="272"/>
      <c r="T6" s="272"/>
      <c r="U6" s="287"/>
      <c r="V6" s="274"/>
      <c r="W6" s="20" t="s">
        <v>16</v>
      </c>
      <c r="X6" s="16" t="s">
        <v>7</v>
      </c>
      <c r="Y6" s="16" t="s">
        <v>9</v>
      </c>
      <c r="Z6" s="16" t="s">
        <v>10</v>
      </c>
      <c r="AA6" s="16" t="s">
        <v>9</v>
      </c>
      <c r="AB6" s="16" t="s">
        <v>11</v>
      </c>
      <c r="AC6" s="16" t="s">
        <v>11</v>
      </c>
      <c r="AD6" s="16" t="s">
        <v>10</v>
      </c>
      <c r="AE6" s="16" t="s">
        <v>12</v>
      </c>
      <c r="AF6" s="16" t="s">
        <v>13</v>
      </c>
      <c r="AG6" s="16" t="s">
        <v>14</v>
      </c>
      <c r="AH6" s="21" t="s">
        <v>15</v>
      </c>
      <c r="AI6" s="276"/>
      <c r="AJ6" s="272"/>
      <c r="AK6" s="272"/>
      <c r="AL6" s="287"/>
      <c r="AM6" s="274"/>
      <c r="AN6" s="17" t="s">
        <v>16</v>
      </c>
      <c r="AO6" s="18" t="s">
        <v>7</v>
      </c>
      <c r="AP6" s="18" t="s">
        <v>9</v>
      </c>
      <c r="AQ6" s="18" t="s">
        <v>10</v>
      </c>
      <c r="AR6" s="18" t="s">
        <v>9</v>
      </c>
      <c r="AS6" s="18" t="s">
        <v>11</v>
      </c>
      <c r="AT6" s="18" t="s">
        <v>11</v>
      </c>
      <c r="AU6" s="18" t="s">
        <v>10</v>
      </c>
      <c r="AV6" s="18" t="s">
        <v>12</v>
      </c>
      <c r="AW6" s="18" t="s">
        <v>13</v>
      </c>
      <c r="AX6" s="18" t="s">
        <v>14</v>
      </c>
      <c r="AY6" s="19" t="s">
        <v>15</v>
      </c>
      <c r="AZ6" s="276"/>
      <c r="BA6" s="272"/>
      <c r="BB6" s="272"/>
      <c r="BC6" s="272"/>
      <c r="BD6" s="303"/>
      <c r="BE6" s="20" t="s">
        <v>16</v>
      </c>
      <c r="BF6" s="16" t="s">
        <v>7</v>
      </c>
      <c r="BG6" s="16" t="s">
        <v>9</v>
      </c>
      <c r="BH6" s="16" t="s">
        <v>10</v>
      </c>
      <c r="BI6" s="16" t="s">
        <v>9</v>
      </c>
      <c r="BJ6" s="16" t="s">
        <v>11</v>
      </c>
      <c r="BK6" s="16" t="s">
        <v>11</v>
      </c>
      <c r="BL6" s="16" t="s">
        <v>10</v>
      </c>
      <c r="BM6" s="16" t="s">
        <v>12</v>
      </c>
      <c r="BN6" s="16" t="s">
        <v>13</v>
      </c>
      <c r="BO6" s="16" t="s">
        <v>14</v>
      </c>
      <c r="BP6" s="21" t="s">
        <v>15</v>
      </c>
      <c r="BQ6" s="276"/>
      <c r="BR6" s="272"/>
      <c r="BS6" s="272"/>
      <c r="BT6" s="272"/>
      <c r="BU6" s="274"/>
      <c r="BV6" s="20" t="s">
        <v>16</v>
      </c>
      <c r="BW6" s="16" t="s">
        <v>7</v>
      </c>
      <c r="BX6" s="16" t="s">
        <v>9</v>
      </c>
      <c r="BY6" s="16" t="s">
        <v>10</v>
      </c>
      <c r="BZ6" s="16" t="s">
        <v>9</v>
      </c>
      <c r="CA6" s="16" t="s">
        <v>11</v>
      </c>
      <c r="CB6" s="16" t="s">
        <v>11</v>
      </c>
      <c r="CC6" s="16" t="s">
        <v>10</v>
      </c>
      <c r="CD6" s="16" t="s">
        <v>12</v>
      </c>
      <c r="CE6" s="16" t="s">
        <v>13</v>
      </c>
      <c r="CF6" s="16" t="s">
        <v>14</v>
      </c>
      <c r="CG6" s="21" t="s">
        <v>15</v>
      </c>
      <c r="CH6" s="276"/>
      <c r="CI6" s="272"/>
      <c r="CJ6" s="272"/>
      <c r="CK6" s="272"/>
      <c r="CL6" s="274"/>
      <c r="CM6" s="112" t="s">
        <v>16</v>
      </c>
      <c r="CN6" s="113" t="s">
        <v>7</v>
      </c>
      <c r="CO6" s="113" t="s">
        <v>9</v>
      </c>
      <c r="CP6" s="113" t="s">
        <v>10</v>
      </c>
      <c r="CQ6" s="113" t="s">
        <v>9</v>
      </c>
      <c r="CR6" s="113" t="s">
        <v>11</v>
      </c>
      <c r="CS6" s="113" t="s">
        <v>11</v>
      </c>
      <c r="CT6" s="113" t="s">
        <v>10</v>
      </c>
      <c r="CU6" s="113" t="s">
        <v>12</v>
      </c>
      <c r="CV6" s="113" t="s">
        <v>13</v>
      </c>
      <c r="CW6" s="113" t="s">
        <v>14</v>
      </c>
      <c r="CX6" s="114" t="s">
        <v>15</v>
      </c>
      <c r="CY6" s="349"/>
      <c r="CZ6" s="338"/>
      <c r="DA6" s="338"/>
      <c r="DB6" s="340"/>
      <c r="DC6" s="351"/>
      <c r="DF6" s="17" t="s">
        <v>16</v>
      </c>
      <c r="DG6" s="276"/>
      <c r="DH6" s="272"/>
      <c r="DI6" s="272"/>
      <c r="DJ6" s="314"/>
      <c r="DK6" s="316"/>
      <c r="DM6" s="18" t="s">
        <v>7</v>
      </c>
      <c r="DN6" s="276"/>
      <c r="DO6" s="272"/>
      <c r="DP6" s="272"/>
      <c r="DQ6" s="314"/>
      <c r="DR6" s="316"/>
      <c r="DT6" s="18" t="s">
        <v>9</v>
      </c>
      <c r="DU6" s="276"/>
      <c r="DV6" s="272"/>
      <c r="DW6" s="272"/>
      <c r="DX6" s="314"/>
      <c r="DY6" s="316"/>
      <c r="EA6" s="18" t="s">
        <v>10</v>
      </c>
      <c r="EB6" s="276"/>
      <c r="EC6" s="272"/>
      <c r="ED6" s="272"/>
      <c r="EE6" s="314"/>
      <c r="EF6" s="316"/>
      <c r="EH6" s="18" t="s">
        <v>9</v>
      </c>
      <c r="EI6" s="276"/>
      <c r="EJ6" s="272"/>
      <c r="EK6" s="272"/>
      <c r="EL6" s="314"/>
      <c r="EM6" s="316"/>
      <c r="EO6" s="18" t="s">
        <v>11</v>
      </c>
      <c r="EP6" s="276"/>
      <c r="EQ6" s="272"/>
      <c r="ER6" s="272"/>
      <c r="ES6" s="314"/>
      <c r="ET6" s="316"/>
      <c r="EV6" s="18" t="s">
        <v>11</v>
      </c>
      <c r="EW6" s="276"/>
      <c r="EX6" s="272"/>
      <c r="EY6" s="272"/>
      <c r="EZ6" s="314"/>
      <c r="FA6" s="316"/>
      <c r="FC6" s="18" t="s">
        <v>10</v>
      </c>
      <c r="FD6" s="276"/>
      <c r="FE6" s="272"/>
      <c r="FF6" s="272"/>
      <c r="FG6" s="314"/>
      <c r="FH6" s="316"/>
      <c r="FJ6" s="18" t="s">
        <v>12</v>
      </c>
      <c r="FK6" s="276"/>
      <c r="FL6" s="272"/>
      <c r="FM6" s="272"/>
      <c r="FN6" s="314"/>
      <c r="FO6" s="316"/>
      <c r="FQ6" s="18" t="s">
        <v>13</v>
      </c>
      <c r="FR6" s="276"/>
      <c r="FS6" s="272"/>
      <c r="FT6" s="272"/>
      <c r="FU6" s="314"/>
      <c r="FV6" s="316"/>
      <c r="FX6" s="18" t="s">
        <v>14</v>
      </c>
      <c r="FY6" s="276"/>
      <c r="FZ6" s="272"/>
      <c r="GA6" s="272"/>
      <c r="GB6" s="314"/>
      <c r="GC6" s="316"/>
      <c r="GE6" s="18" t="s">
        <v>15</v>
      </c>
      <c r="GF6" s="276"/>
      <c r="GG6" s="272"/>
      <c r="GH6" s="272"/>
      <c r="GI6" s="314"/>
      <c r="GJ6" s="316"/>
    </row>
    <row r="7" spans="2:192" s="32" customFormat="1" ht="80.25" customHeight="1" x14ac:dyDescent="0.25">
      <c r="B7" s="326" t="s">
        <v>80</v>
      </c>
      <c r="C7" s="329"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27"/>
      <c r="C8" s="330"/>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27"/>
      <c r="C9" s="330"/>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28"/>
      <c r="C10" s="330"/>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31" t="s">
        <v>24</v>
      </c>
      <c r="C11" s="332"/>
      <c r="D11" s="332"/>
      <c r="E11" s="333"/>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18" t="s">
        <v>81</v>
      </c>
      <c r="DH11" s="319"/>
      <c r="DI11" s="319"/>
      <c r="DJ11" s="319"/>
      <c r="DK11" s="319"/>
      <c r="DM11" s="36">
        <f>SUM(DM7:DM10)</f>
        <v>1481789.85</v>
      </c>
      <c r="DN11"/>
      <c r="DO11"/>
      <c r="DP11"/>
      <c r="DQ11"/>
      <c r="DR11"/>
      <c r="DT11" s="36">
        <f>SUM(DT7:DT10)</f>
        <v>1887289.98</v>
      </c>
      <c r="DU11" s="318" t="s">
        <v>81</v>
      </c>
      <c r="DV11" s="319"/>
      <c r="DW11" s="319"/>
      <c r="DX11" s="319"/>
      <c r="DY11" s="319"/>
      <c r="EA11" s="36">
        <f>SUM(EA7:EA10)</f>
        <v>1804844.29</v>
      </c>
      <c r="EB11" s="318" t="s">
        <v>82</v>
      </c>
      <c r="EC11" s="319"/>
      <c r="ED11" s="319"/>
      <c r="EE11" s="319"/>
      <c r="EF11" s="319"/>
      <c r="EH11" s="36">
        <f>SUM(EH7:EH10)</f>
        <v>1608755.51</v>
      </c>
      <c r="EI11" s="318"/>
      <c r="EJ11" s="319"/>
      <c r="EK11" s="319"/>
      <c r="EL11" s="319"/>
      <c r="EM11" s="319"/>
      <c r="EO11" s="36">
        <f>SUM(EO7:EO10)</f>
        <v>1894285.47</v>
      </c>
      <c r="EP11" s="318"/>
      <c r="EQ11" s="319"/>
      <c r="ER11" s="319"/>
      <c r="ES11" s="319"/>
      <c r="ET11" s="319"/>
      <c r="EV11" s="36">
        <f>SUM(EV7:EV10)</f>
        <v>2886038.6900000004</v>
      </c>
      <c r="EW11" s="318"/>
      <c r="EX11" s="319"/>
      <c r="EY11" s="319"/>
      <c r="EZ11" s="319"/>
      <c r="FA11" s="319"/>
      <c r="FC11" s="36">
        <f>SUM(FC7:FC10)</f>
        <v>2411003.7400000002</v>
      </c>
      <c r="FD11" s="318"/>
      <c r="FE11" s="319"/>
      <c r="FF11" s="319"/>
      <c r="FG11" s="319"/>
      <c r="FH11" s="319"/>
      <c r="FJ11" s="36">
        <f>SUM(FJ7:FJ10)</f>
        <v>2044783.75</v>
      </c>
      <c r="FK11" s="318"/>
      <c r="FL11" s="319"/>
      <c r="FM11" s="319"/>
      <c r="FN11" s="319"/>
      <c r="FO11" s="319"/>
      <c r="FQ11" s="36">
        <f>SUM(FQ7:FQ10)</f>
        <v>1964380.74</v>
      </c>
      <c r="FR11" s="318"/>
      <c r="FS11" s="319"/>
      <c r="FT11" s="319"/>
      <c r="FU11" s="319"/>
      <c r="FV11" s="319"/>
      <c r="FX11" s="36">
        <f>SUM(FX7:FX10)</f>
        <v>2452222.9699999997</v>
      </c>
      <c r="FY11" s="318"/>
      <c r="FZ11" s="319"/>
      <c r="GA11" s="319"/>
      <c r="GB11" s="319"/>
      <c r="GC11" s="319"/>
      <c r="GE11" s="36">
        <f>SUM(GE7:GE10)</f>
        <v>0</v>
      </c>
      <c r="GF11" s="318"/>
      <c r="GG11" s="319"/>
      <c r="GH11" s="319"/>
      <c r="GI11" s="319"/>
      <c r="GJ11" s="319"/>
    </row>
    <row r="12" spans="2:192" ht="48.75" customHeight="1" thickBot="1" x14ac:dyDescent="0.3">
      <c r="B12" s="334" t="s">
        <v>25</v>
      </c>
      <c r="C12" s="335"/>
      <c r="D12" s="335"/>
      <c r="E12" s="336"/>
      <c r="F12" s="320">
        <f>SUM(F11:Q11)</f>
        <v>22426708.300000001</v>
      </c>
      <c r="G12" s="321"/>
      <c r="H12" s="321"/>
      <c r="I12" s="321"/>
      <c r="J12" s="321"/>
      <c r="K12" s="321"/>
      <c r="L12" s="321"/>
      <c r="M12" s="321"/>
      <c r="N12" s="321"/>
      <c r="O12" s="321"/>
      <c r="P12" s="321"/>
      <c r="Q12" s="322"/>
      <c r="R12" s="103"/>
      <c r="S12" s="103"/>
      <c r="T12" s="103"/>
      <c r="U12" s="103"/>
      <c r="V12" s="103"/>
      <c r="W12" s="320">
        <f>SUM(W11:AH11)</f>
        <v>24597656.260000005</v>
      </c>
      <c r="X12" s="321"/>
      <c r="Y12" s="321"/>
      <c r="Z12" s="321"/>
      <c r="AA12" s="321"/>
      <c r="AB12" s="321"/>
      <c r="AC12" s="321"/>
      <c r="AD12" s="321"/>
      <c r="AE12" s="321"/>
      <c r="AF12" s="321"/>
      <c r="AG12" s="321"/>
      <c r="AH12" s="322"/>
      <c r="AI12" s="103"/>
      <c r="AJ12" s="103"/>
      <c r="AK12" s="103"/>
      <c r="AL12" s="103"/>
      <c r="AM12" s="103"/>
      <c r="AN12" s="320">
        <f>SUM(AN11:AY11)</f>
        <v>24512704.749999996</v>
      </c>
      <c r="AO12" s="321"/>
      <c r="AP12" s="321"/>
      <c r="AQ12" s="321"/>
      <c r="AR12" s="321"/>
      <c r="AS12" s="321"/>
      <c r="AT12" s="321"/>
      <c r="AU12" s="321"/>
      <c r="AV12" s="321"/>
      <c r="AW12" s="321"/>
      <c r="AX12" s="321"/>
      <c r="AY12" s="322"/>
      <c r="AZ12" s="103"/>
      <c r="BA12" s="103"/>
      <c r="BB12" s="103"/>
      <c r="BC12" s="103"/>
      <c r="BD12" s="103"/>
      <c r="BE12" s="320">
        <f>SUM(BE11:BP11)</f>
        <v>21582167.02</v>
      </c>
      <c r="BF12" s="321"/>
      <c r="BG12" s="321"/>
      <c r="BH12" s="321"/>
      <c r="BI12" s="321"/>
      <c r="BJ12" s="321"/>
      <c r="BK12" s="321"/>
      <c r="BL12" s="321"/>
      <c r="BM12" s="321"/>
      <c r="BN12" s="321"/>
      <c r="BO12" s="321"/>
      <c r="BP12" s="322"/>
      <c r="BQ12" s="103"/>
      <c r="BR12" s="103"/>
      <c r="BS12" s="103"/>
      <c r="BT12" s="103"/>
      <c r="BU12" s="103"/>
      <c r="BV12" s="320">
        <f>SUM(BV11:CG11)</f>
        <v>21430066.310000002</v>
      </c>
      <c r="BW12" s="321"/>
      <c r="BX12" s="321"/>
      <c r="BY12" s="321"/>
      <c r="BZ12" s="321"/>
      <c r="CA12" s="321"/>
      <c r="CB12" s="321"/>
      <c r="CC12" s="321"/>
      <c r="CD12" s="321"/>
      <c r="CE12" s="321"/>
      <c r="CF12" s="321"/>
      <c r="CG12" s="322"/>
      <c r="CH12" s="103"/>
      <c r="CI12" s="103"/>
      <c r="CJ12" s="103"/>
      <c r="CK12" s="103"/>
      <c r="CL12" s="103"/>
      <c r="CM12" s="323">
        <f>SUM(CM11:CX11)</f>
        <v>21974750.370000001</v>
      </c>
      <c r="CN12" s="324"/>
      <c r="CO12" s="324"/>
      <c r="CP12" s="324"/>
      <c r="CQ12" s="324"/>
      <c r="CR12" s="324"/>
      <c r="CS12" s="324"/>
      <c r="CT12" s="324"/>
      <c r="CU12" s="324"/>
      <c r="CV12" s="324"/>
      <c r="CW12" s="324"/>
      <c r="CX12" s="324"/>
      <c r="CY12" s="324"/>
      <c r="CZ12" s="324"/>
      <c r="DA12" s="324"/>
      <c r="DB12" s="324"/>
      <c r="DC12" s="325"/>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47" t="s">
        <v>86</v>
      </c>
      <c r="C15" s="347"/>
      <c r="D15" s="347"/>
      <c r="E15" s="347"/>
      <c r="F15" s="347"/>
      <c r="G15" s="347"/>
      <c r="H15" s="347"/>
      <c r="I15" s="347"/>
      <c r="J15" s="347"/>
      <c r="K15" s="347"/>
      <c r="L15" s="347"/>
      <c r="M15" s="347"/>
      <c r="N15" s="347"/>
      <c r="O15" s="347"/>
      <c r="P15" s="347"/>
      <c r="Q15" s="347"/>
      <c r="R15" s="347"/>
      <c r="S15" s="347"/>
      <c r="T15" s="347"/>
      <c r="U15" s="347"/>
      <c r="V15" s="347"/>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124"/>
      <c r="BA2" s="124"/>
      <c r="BB2" s="124"/>
      <c r="BC2" s="124"/>
      <c r="BD2" s="124"/>
      <c r="BE2" s="305" t="s">
        <v>4</v>
      </c>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309" t="s">
        <v>0</v>
      </c>
      <c r="C4" s="309" t="s">
        <v>1</v>
      </c>
      <c r="D4" s="309" t="s">
        <v>2</v>
      </c>
      <c r="E4" s="341" t="s">
        <v>3</v>
      </c>
      <c r="F4" s="306" t="s">
        <v>18</v>
      </c>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125"/>
      <c r="BA4" s="125"/>
      <c r="BB4" s="125"/>
      <c r="BC4" s="125"/>
      <c r="BD4" s="125"/>
      <c r="BE4" s="344" t="s">
        <v>18</v>
      </c>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65"/>
      <c r="CN4" s="365"/>
      <c r="CO4" s="365"/>
      <c r="CP4" s="365"/>
      <c r="CQ4" s="365"/>
      <c r="CR4" s="365"/>
      <c r="CS4" s="365"/>
      <c r="CT4" s="365"/>
      <c r="CU4" s="365"/>
      <c r="CV4" s="365"/>
      <c r="CW4" s="365"/>
      <c r="CX4" s="366"/>
    </row>
    <row r="5" spans="2:192" ht="23.25" customHeight="1" thickBot="1" x14ac:dyDescent="0.3">
      <c r="B5" s="310"/>
      <c r="C5" s="310"/>
      <c r="D5" s="310"/>
      <c r="E5" s="342"/>
      <c r="F5" s="277">
        <v>2013</v>
      </c>
      <c r="G5" s="278"/>
      <c r="H5" s="278"/>
      <c r="I5" s="278"/>
      <c r="J5" s="278"/>
      <c r="K5" s="278"/>
      <c r="L5" s="278"/>
      <c r="M5" s="278"/>
      <c r="N5" s="278"/>
      <c r="O5" s="278"/>
      <c r="P5" s="278"/>
      <c r="Q5" s="279"/>
      <c r="R5" s="275" t="s">
        <v>32</v>
      </c>
      <c r="S5" s="271" t="s">
        <v>33</v>
      </c>
      <c r="T5" s="271" t="s">
        <v>34</v>
      </c>
      <c r="U5" s="286" t="s">
        <v>35</v>
      </c>
      <c r="V5" s="273" t="s">
        <v>36</v>
      </c>
      <c r="W5" s="277">
        <v>2014</v>
      </c>
      <c r="X5" s="278"/>
      <c r="Y5" s="278"/>
      <c r="Z5" s="278"/>
      <c r="AA5" s="278"/>
      <c r="AB5" s="278"/>
      <c r="AC5" s="278"/>
      <c r="AD5" s="278"/>
      <c r="AE5" s="278"/>
      <c r="AF5" s="278"/>
      <c r="AG5" s="278"/>
      <c r="AH5" s="279"/>
      <c r="AI5" s="275" t="s">
        <v>32</v>
      </c>
      <c r="AJ5" s="271" t="s">
        <v>33</v>
      </c>
      <c r="AK5" s="271" t="s">
        <v>34</v>
      </c>
      <c r="AL5" s="286" t="s">
        <v>35</v>
      </c>
      <c r="AM5" s="273" t="s">
        <v>36</v>
      </c>
      <c r="AN5" s="306">
        <v>2015</v>
      </c>
      <c r="AO5" s="307"/>
      <c r="AP5" s="307"/>
      <c r="AQ5" s="307"/>
      <c r="AR5" s="307"/>
      <c r="AS5" s="307"/>
      <c r="AT5" s="307"/>
      <c r="AU5" s="307"/>
      <c r="AV5" s="307"/>
      <c r="AW5" s="307"/>
      <c r="AX5" s="307"/>
      <c r="AY5" s="308"/>
      <c r="AZ5" s="275" t="s">
        <v>32</v>
      </c>
      <c r="BA5" s="271" t="s">
        <v>33</v>
      </c>
      <c r="BB5" s="271" t="s">
        <v>34</v>
      </c>
      <c r="BC5" s="271" t="s">
        <v>35</v>
      </c>
      <c r="BD5" s="273" t="s">
        <v>36</v>
      </c>
      <c r="BE5" s="277">
        <v>2016</v>
      </c>
      <c r="BF5" s="278"/>
      <c r="BG5" s="278"/>
      <c r="BH5" s="278"/>
      <c r="BI5" s="278"/>
      <c r="BJ5" s="278"/>
      <c r="BK5" s="278"/>
      <c r="BL5" s="278"/>
      <c r="BM5" s="278"/>
      <c r="BN5" s="278"/>
      <c r="BO5" s="278"/>
      <c r="BP5" s="279"/>
      <c r="BQ5" s="275" t="s">
        <v>32</v>
      </c>
      <c r="BR5" s="271" t="s">
        <v>33</v>
      </c>
      <c r="BS5" s="271" t="s">
        <v>34</v>
      </c>
      <c r="BT5" s="271" t="s">
        <v>35</v>
      </c>
      <c r="BU5" s="273" t="s">
        <v>36</v>
      </c>
      <c r="BV5" s="277">
        <v>2017</v>
      </c>
      <c r="BW5" s="278"/>
      <c r="BX5" s="278"/>
      <c r="BY5" s="278"/>
      <c r="BZ5" s="278"/>
      <c r="CA5" s="278"/>
      <c r="CB5" s="278"/>
      <c r="CC5" s="278"/>
      <c r="CD5" s="278"/>
      <c r="CE5" s="278"/>
      <c r="CF5" s="278"/>
      <c r="CG5" s="279"/>
      <c r="CH5" s="275" t="s">
        <v>32</v>
      </c>
      <c r="CI5" s="271" t="s">
        <v>33</v>
      </c>
      <c r="CJ5" s="271" t="s">
        <v>34</v>
      </c>
      <c r="CK5" s="271" t="s">
        <v>35</v>
      </c>
      <c r="CL5" s="358" t="s">
        <v>36</v>
      </c>
      <c r="CM5" s="360">
        <v>2019</v>
      </c>
      <c r="CN5" s="361"/>
      <c r="CO5" s="361"/>
      <c r="CP5" s="361"/>
      <c r="CQ5" s="361"/>
      <c r="CR5" s="361"/>
      <c r="CS5" s="361"/>
      <c r="CT5" s="361"/>
      <c r="CU5" s="361"/>
      <c r="CV5" s="361"/>
      <c r="CW5" s="361"/>
      <c r="CX5" s="362"/>
      <c r="CY5" s="363" t="s">
        <v>32</v>
      </c>
      <c r="CZ5" s="337" t="s">
        <v>33</v>
      </c>
      <c r="DA5" s="337" t="s">
        <v>34</v>
      </c>
      <c r="DB5" s="339" t="s">
        <v>35</v>
      </c>
      <c r="DC5" s="350" t="s">
        <v>36</v>
      </c>
      <c r="DG5" s="275" t="s">
        <v>32</v>
      </c>
      <c r="DH5" s="271" t="s">
        <v>33</v>
      </c>
      <c r="DI5" s="271" t="s">
        <v>34</v>
      </c>
      <c r="DJ5" s="313" t="s">
        <v>35</v>
      </c>
      <c r="DK5" s="315" t="s">
        <v>36</v>
      </c>
      <c r="DN5" s="275" t="s">
        <v>32</v>
      </c>
      <c r="DO5" s="271" t="s">
        <v>33</v>
      </c>
      <c r="DP5" s="271" t="s">
        <v>34</v>
      </c>
      <c r="DQ5" s="313" t="s">
        <v>35</v>
      </c>
      <c r="DR5" s="315" t="s">
        <v>36</v>
      </c>
      <c r="DU5" s="275" t="s">
        <v>32</v>
      </c>
      <c r="DV5" s="271" t="s">
        <v>33</v>
      </c>
      <c r="DW5" s="271" t="s">
        <v>34</v>
      </c>
      <c r="DX5" s="313" t="s">
        <v>35</v>
      </c>
      <c r="DY5" s="315" t="s">
        <v>36</v>
      </c>
      <c r="EB5" s="275" t="s">
        <v>32</v>
      </c>
      <c r="EC5" s="271" t="s">
        <v>33</v>
      </c>
      <c r="ED5" s="271" t="s">
        <v>34</v>
      </c>
      <c r="EE5" s="313" t="s">
        <v>35</v>
      </c>
      <c r="EF5" s="315" t="s">
        <v>36</v>
      </c>
      <c r="EI5" s="275" t="s">
        <v>32</v>
      </c>
      <c r="EJ5" s="271" t="s">
        <v>33</v>
      </c>
      <c r="EK5" s="271" t="s">
        <v>34</v>
      </c>
      <c r="EL5" s="313" t="s">
        <v>35</v>
      </c>
      <c r="EM5" s="315" t="s">
        <v>36</v>
      </c>
      <c r="EP5" s="275" t="s">
        <v>32</v>
      </c>
      <c r="EQ5" s="271" t="s">
        <v>33</v>
      </c>
      <c r="ER5" s="271" t="s">
        <v>34</v>
      </c>
      <c r="ES5" s="313" t="s">
        <v>35</v>
      </c>
      <c r="ET5" s="315" t="s">
        <v>36</v>
      </c>
      <c r="EW5" s="275" t="s">
        <v>32</v>
      </c>
      <c r="EX5" s="271" t="s">
        <v>33</v>
      </c>
      <c r="EY5" s="271" t="s">
        <v>34</v>
      </c>
      <c r="EZ5" s="313" t="s">
        <v>35</v>
      </c>
      <c r="FA5" s="315" t="s">
        <v>36</v>
      </c>
      <c r="FD5" s="275" t="s">
        <v>32</v>
      </c>
      <c r="FE5" s="271" t="s">
        <v>33</v>
      </c>
      <c r="FF5" s="271" t="s">
        <v>34</v>
      </c>
      <c r="FG5" s="313" t="s">
        <v>35</v>
      </c>
      <c r="FH5" s="315" t="s">
        <v>36</v>
      </c>
      <c r="FK5" s="275" t="s">
        <v>32</v>
      </c>
      <c r="FL5" s="271" t="s">
        <v>33</v>
      </c>
      <c r="FM5" s="271" t="s">
        <v>34</v>
      </c>
      <c r="FN5" s="313" t="s">
        <v>35</v>
      </c>
      <c r="FO5" s="315" t="s">
        <v>36</v>
      </c>
      <c r="FR5" s="275" t="s">
        <v>32</v>
      </c>
      <c r="FS5" s="271" t="s">
        <v>33</v>
      </c>
      <c r="FT5" s="271" t="s">
        <v>34</v>
      </c>
      <c r="FU5" s="313" t="s">
        <v>35</v>
      </c>
      <c r="FV5" s="315" t="s">
        <v>36</v>
      </c>
      <c r="FY5" s="275" t="s">
        <v>32</v>
      </c>
      <c r="FZ5" s="271" t="s">
        <v>33</v>
      </c>
      <c r="GA5" s="271" t="s">
        <v>34</v>
      </c>
      <c r="GB5" s="313" t="s">
        <v>35</v>
      </c>
      <c r="GC5" s="315" t="s">
        <v>36</v>
      </c>
      <c r="GF5" s="275" t="s">
        <v>32</v>
      </c>
      <c r="GG5" s="271" t="s">
        <v>33</v>
      </c>
      <c r="GH5" s="271" t="s">
        <v>34</v>
      </c>
      <c r="GI5" s="313" t="s">
        <v>35</v>
      </c>
      <c r="GJ5" s="315" t="s">
        <v>36</v>
      </c>
    </row>
    <row r="6" spans="2:192" ht="30.75" customHeight="1" thickBot="1" x14ac:dyDescent="0.3">
      <c r="B6" s="311"/>
      <c r="C6" s="311"/>
      <c r="D6" s="311"/>
      <c r="E6" s="343"/>
      <c r="F6" s="17" t="s">
        <v>8</v>
      </c>
      <c r="G6" s="18" t="s">
        <v>7</v>
      </c>
      <c r="H6" s="18" t="s">
        <v>9</v>
      </c>
      <c r="I6" s="18" t="s">
        <v>10</v>
      </c>
      <c r="J6" s="18" t="s">
        <v>9</v>
      </c>
      <c r="K6" s="18" t="s">
        <v>11</v>
      </c>
      <c r="L6" s="18" t="s">
        <v>11</v>
      </c>
      <c r="M6" s="18" t="s">
        <v>10</v>
      </c>
      <c r="N6" s="18" t="s">
        <v>12</v>
      </c>
      <c r="O6" s="18" t="s">
        <v>13</v>
      </c>
      <c r="P6" s="18" t="s">
        <v>14</v>
      </c>
      <c r="Q6" s="19" t="s">
        <v>15</v>
      </c>
      <c r="R6" s="276"/>
      <c r="S6" s="272"/>
      <c r="T6" s="272"/>
      <c r="U6" s="287"/>
      <c r="V6" s="274"/>
      <c r="W6" s="20" t="s">
        <v>16</v>
      </c>
      <c r="X6" s="16" t="s">
        <v>7</v>
      </c>
      <c r="Y6" s="16" t="s">
        <v>9</v>
      </c>
      <c r="Z6" s="16" t="s">
        <v>10</v>
      </c>
      <c r="AA6" s="16" t="s">
        <v>9</v>
      </c>
      <c r="AB6" s="16" t="s">
        <v>11</v>
      </c>
      <c r="AC6" s="16" t="s">
        <v>11</v>
      </c>
      <c r="AD6" s="16" t="s">
        <v>10</v>
      </c>
      <c r="AE6" s="16" t="s">
        <v>12</v>
      </c>
      <c r="AF6" s="16" t="s">
        <v>13</v>
      </c>
      <c r="AG6" s="16" t="s">
        <v>14</v>
      </c>
      <c r="AH6" s="21" t="s">
        <v>15</v>
      </c>
      <c r="AI6" s="276"/>
      <c r="AJ6" s="272"/>
      <c r="AK6" s="272"/>
      <c r="AL6" s="287"/>
      <c r="AM6" s="274"/>
      <c r="AN6" s="17" t="s">
        <v>16</v>
      </c>
      <c r="AO6" s="18" t="s">
        <v>7</v>
      </c>
      <c r="AP6" s="18" t="s">
        <v>9</v>
      </c>
      <c r="AQ6" s="18" t="s">
        <v>10</v>
      </c>
      <c r="AR6" s="18" t="s">
        <v>9</v>
      </c>
      <c r="AS6" s="18" t="s">
        <v>11</v>
      </c>
      <c r="AT6" s="18" t="s">
        <v>11</v>
      </c>
      <c r="AU6" s="18" t="s">
        <v>10</v>
      </c>
      <c r="AV6" s="18" t="s">
        <v>12</v>
      </c>
      <c r="AW6" s="18" t="s">
        <v>13</v>
      </c>
      <c r="AX6" s="18" t="s">
        <v>14</v>
      </c>
      <c r="AY6" s="19" t="s">
        <v>15</v>
      </c>
      <c r="AZ6" s="276"/>
      <c r="BA6" s="272"/>
      <c r="BB6" s="272"/>
      <c r="BC6" s="272"/>
      <c r="BD6" s="303"/>
      <c r="BE6" s="20" t="s">
        <v>16</v>
      </c>
      <c r="BF6" s="16" t="s">
        <v>7</v>
      </c>
      <c r="BG6" s="16" t="s">
        <v>9</v>
      </c>
      <c r="BH6" s="16" t="s">
        <v>10</v>
      </c>
      <c r="BI6" s="16" t="s">
        <v>9</v>
      </c>
      <c r="BJ6" s="16" t="s">
        <v>11</v>
      </c>
      <c r="BK6" s="16" t="s">
        <v>11</v>
      </c>
      <c r="BL6" s="16" t="s">
        <v>10</v>
      </c>
      <c r="BM6" s="16" t="s">
        <v>12</v>
      </c>
      <c r="BN6" s="16" t="s">
        <v>13</v>
      </c>
      <c r="BO6" s="16" t="s">
        <v>14</v>
      </c>
      <c r="BP6" s="21" t="s">
        <v>15</v>
      </c>
      <c r="BQ6" s="276"/>
      <c r="BR6" s="272"/>
      <c r="BS6" s="272"/>
      <c r="BT6" s="272"/>
      <c r="BU6" s="274"/>
      <c r="BV6" s="20" t="s">
        <v>16</v>
      </c>
      <c r="BW6" s="16" t="s">
        <v>7</v>
      </c>
      <c r="BX6" s="16" t="s">
        <v>9</v>
      </c>
      <c r="BY6" s="16" t="s">
        <v>10</v>
      </c>
      <c r="BZ6" s="16" t="s">
        <v>9</v>
      </c>
      <c r="CA6" s="16" t="s">
        <v>11</v>
      </c>
      <c r="CB6" s="16" t="s">
        <v>11</v>
      </c>
      <c r="CC6" s="16" t="s">
        <v>10</v>
      </c>
      <c r="CD6" s="16" t="s">
        <v>12</v>
      </c>
      <c r="CE6" s="16" t="s">
        <v>13</v>
      </c>
      <c r="CF6" s="16" t="s">
        <v>14</v>
      </c>
      <c r="CG6" s="21" t="s">
        <v>15</v>
      </c>
      <c r="CH6" s="276"/>
      <c r="CI6" s="272"/>
      <c r="CJ6" s="272"/>
      <c r="CK6" s="272"/>
      <c r="CL6" s="359"/>
      <c r="CM6" s="131" t="s">
        <v>16</v>
      </c>
      <c r="CN6" s="130" t="s">
        <v>7</v>
      </c>
      <c r="CO6" s="130" t="s">
        <v>9</v>
      </c>
      <c r="CP6" s="130" t="s">
        <v>10</v>
      </c>
      <c r="CQ6" s="130" t="s">
        <v>9</v>
      </c>
      <c r="CR6" s="130" t="s">
        <v>11</v>
      </c>
      <c r="CS6" s="130" t="s">
        <v>11</v>
      </c>
      <c r="CT6" s="130" t="s">
        <v>10</v>
      </c>
      <c r="CU6" s="130" t="s">
        <v>12</v>
      </c>
      <c r="CV6" s="130" t="s">
        <v>13</v>
      </c>
      <c r="CW6" s="130" t="s">
        <v>14</v>
      </c>
      <c r="CX6" s="132" t="s">
        <v>15</v>
      </c>
      <c r="CY6" s="364"/>
      <c r="CZ6" s="338"/>
      <c r="DA6" s="338"/>
      <c r="DB6" s="340"/>
      <c r="DC6" s="351"/>
      <c r="DF6" s="17" t="s">
        <v>16</v>
      </c>
      <c r="DG6" s="276"/>
      <c r="DH6" s="272"/>
      <c r="DI6" s="272"/>
      <c r="DJ6" s="314"/>
      <c r="DK6" s="316"/>
      <c r="DM6" s="18" t="s">
        <v>7</v>
      </c>
      <c r="DN6" s="276"/>
      <c r="DO6" s="272"/>
      <c r="DP6" s="272"/>
      <c r="DQ6" s="314"/>
      <c r="DR6" s="316"/>
      <c r="DT6" s="18" t="s">
        <v>9</v>
      </c>
      <c r="DU6" s="276"/>
      <c r="DV6" s="272"/>
      <c r="DW6" s="272"/>
      <c r="DX6" s="314"/>
      <c r="DY6" s="316"/>
      <c r="EA6" s="18" t="s">
        <v>10</v>
      </c>
      <c r="EB6" s="276"/>
      <c r="EC6" s="272"/>
      <c r="ED6" s="272"/>
      <c r="EE6" s="314"/>
      <c r="EF6" s="316"/>
      <c r="EH6" s="18" t="s">
        <v>9</v>
      </c>
      <c r="EI6" s="276"/>
      <c r="EJ6" s="272"/>
      <c r="EK6" s="272"/>
      <c r="EL6" s="314"/>
      <c r="EM6" s="316"/>
      <c r="EO6" s="18" t="s">
        <v>11</v>
      </c>
      <c r="EP6" s="276"/>
      <c r="EQ6" s="272"/>
      <c r="ER6" s="272"/>
      <c r="ES6" s="314"/>
      <c r="ET6" s="316"/>
      <c r="EV6" s="18" t="s">
        <v>11</v>
      </c>
      <c r="EW6" s="276"/>
      <c r="EX6" s="272"/>
      <c r="EY6" s="272"/>
      <c r="EZ6" s="314"/>
      <c r="FA6" s="316"/>
      <c r="FC6" s="18" t="s">
        <v>10</v>
      </c>
      <c r="FD6" s="276"/>
      <c r="FE6" s="272"/>
      <c r="FF6" s="272"/>
      <c r="FG6" s="314"/>
      <c r="FH6" s="316"/>
      <c r="FJ6" s="18" t="s">
        <v>12</v>
      </c>
      <c r="FK6" s="276"/>
      <c r="FL6" s="272"/>
      <c r="FM6" s="272"/>
      <c r="FN6" s="314"/>
      <c r="FO6" s="316"/>
      <c r="FQ6" s="18" t="s">
        <v>13</v>
      </c>
      <c r="FR6" s="276"/>
      <c r="FS6" s="272"/>
      <c r="FT6" s="272"/>
      <c r="FU6" s="314"/>
      <c r="FV6" s="316"/>
      <c r="FX6" s="18" t="s">
        <v>14</v>
      </c>
      <c r="FY6" s="276"/>
      <c r="FZ6" s="272"/>
      <c r="GA6" s="272"/>
      <c r="GB6" s="314"/>
      <c r="GC6" s="316"/>
      <c r="GE6" s="18" t="s">
        <v>15</v>
      </c>
      <c r="GF6" s="276"/>
      <c r="GG6" s="272"/>
      <c r="GH6" s="272"/>
      <c r="GI6" s="314"/>
      <c r="GJ6" s="316"/>
    </row>
    <row r="7" spans="2:192" s="32" customFormat="1" ht="74.25" customHeight="1" x14ac:dyDescent="0.25">
      <c r="B7" s="355" t="s">
        <v>91</v>
      </c>
      <c r="C7" s="329"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56"/>
      <c r="C8" s="330"/>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57"/>
      <c r="C9" s="330"/>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31" t="s">
        <v>24</v>
      </c>
      <c r="C10" s="332"/>
      <c r="D10" s="332"/>
      <c r="E10" s="333"/>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18" t="s">
        <v>81</v>
      </c>
      <c r="DH10" s="319"/>
      <c r="DI10" s="319"/>
      <c r="DJ10" s="319"/>
      <c r="DK10" s="319"/>
      <c r="DM10" s="36">
        <f>SUM(DM7:DM9)</f>
        <v>1919485.19</v>
      </c>
      <c r="DN10"/>
      <c r="DO10"/>
      <c r="DP10"/>
      <c r="DQ10"/>
      <c r="DR10"/>
      <c r="DT10" s="36">
        <f>SUM(DT7:DT9)</f>
        <v>2336111.12</v>
      </c>
      <c r="DU10" s="318"/>
      <c r="DV10" s="319"/>
      <c r="DW10" s="319"/>
      <c r="DX10" s="319"/>
      <c r="DY10" s="319"/>
      <c r="EA10" s="36">
        <f>SUM(EA7:EA9)</f>
        <v>2233921.12</v>
      </c>
      <c r="EB10" s="318" t="s">
        <v>100</v>
      </c>
      <c r="EC10" s="319"/>
      <c r="ED10" s="319"/>
      <c r="EE10" s="319"/>
      <c r="EF10" s="319"/>
      <c r="EH10" s="36">
        <f>SUM(EH7:EH9)</f>
        <v>2057131.89</v>
      </c>
      <c r="EI10" s="318"/>
      <c r="EJ10" s="319"/>
      <c r="EK10" s="319"/>
      <c r="EL10" s="319"/>
      <c r="EM10" s="319"/>
      <c r="EO10" s="36">
        <f>SUM(EO7:EO9)</f>
        <v>1891322.78</v>
      </c>
      <c r="EP10" s="318"/>
      <c r="EQ10" s="319"/>
      <c r="ER10" s="319"/>
      <c r="ES10" s="319"/>
      <c r="ET10" s="319"/>
      <c r="EV10" s="36">
        <f>SUM(EV7:EV9)</f>
        <v>2982407.41</v>
      </c>
      <c r="EW10" s="318"/>
      <c r="EX10" s="319"/>
      <c r="EY10" s="319"/>
      <c r="EZ10" s="319"/>
      <c r="FA10" s="319"/>
      <c r="FC10" s="36">
        <f>SUM(FC7:FC9)</f>
        <v>1938708.45</v>
      </c>
      <c r="FD10" s="318"/>
      <c r="FE10" s="319"/>
      <c r="FF10" s="319"/>
      <c r="FG10" s="319"/>
      <c r="FH10" s="319"/>
      <c r="FJ10" s="36">
        <f>SUM(FJ7:FJ9)</f>
        <v>2145970.59</v>
      </c>
      <c r="FK10" s="318"/>
      <c r="FL10" s="319"/>
      <c r="FM10" s="319"/>
      <c r="FN10" s="319"/>
      <c r="FO10" s="319"/>
      <c r="FQ10" s="36">
        <f>SUM(FQ7:FQ9)</f>
        <v>1927123.8199999998</v>
      </c>
      <c r="FR10" s="318"/>
      <c r="FS10" s="319"/>
      <c r="FT10" s="319"/>
      <c r="FU10" s="319"/>
      <c r="FV10" s="319"/>
      <c r="FX10" s="36">
        <f>SUM(FX7:FX9)</f>
        <v>2111331.19</v>
      </c>
      <c r="FY10" s="318"/>
      <c r="FZ10" s="319"/>
      <c r="GA10" s="319"/>
      <c r="GB10" s="319"/>
      <c r="GC10" s="319"/>
      <c r="GE10" s="36">
        <f>SUM(GE7:GE9)</f>
        <v>2789983.96</v>
      </c>
      <c r="GF10" s="318"/>
      <c r="GG10" s="319"/>
      <c r="GH10" s="319"/>
      <c r="GI10" s="319"/>
      <c r="GJ10" s="319"/>
    </row>
    <row r="11" spans="2:192" ht="48.75" customHeight="1" thickBot="1" x14ac:dyDescent="0.3">
      <c r="B11" s="334" t="s">
        <v>25</v>
      </c>
      <c r="C11" s="335"/>
      <c r="D11" s="335"/>
      <c r="E11" s="336"/>
      <c r="F11" s="320">
        <f>SUM(F10:Q10)</f>
        <v>22426708.300000001</v>
      </c>
      <c r="G11" s="321"/>
      <c r="H11" s="321"/>
      <c r="I11" s="321"/>
      <c r="J11" s="321"/>
      <c r="K11" s="321"/>
      <c r="L11" s="321"/>
      <c r="M11" s="321"/>
      <c r="N11" s="321"/>
      <c r="O11" s="321"/>
      <c r="P11" s="321"/>
      <c r="Q11" s="322"/>
      <c r="R11" s="103"/>
      <c r="S11" s="103"/>
      <c r="T11" s="103"/>
      <c r="U11" s="103"/>
      <c r="V11" s="103"/>
      <c r="W11" s="320">
        <f>SUM(W10:AH10)</f>
        <v>24541926.290000003</v>
      </c>
      <c r="X11" s="321"/>
      <c r="Y11" s="321"/>
      <c r="Z11" s="321"/>
      <c r="AA11" s="321"/>
      <c r="AB11" s="321"/>
      <c r="AC11" s="321"/>
      <c r="AD11" s="321"/>
      <c r="AE11" s="321"/>
      <c r="AF11" s="321"/>
      <c r="AG11" s="321"/>
      <c r="AH11" s="322"/>
      <c r="AI11" s="103"/>
      <c r="AJ11" s="103"/>
      <c r="AK11" s="103"/>
      <c r="AL11" s="103"/>
      <c r="AM11" s="103"/>
      <c r="AN11" s="320">
        <f>SUM(AN10:AY10)</f>
        <v>22564571.829999998</v>
      </c>
      <c r="AO11" s="321"/>
      <c r="AP11" s="321"/>
      <c r="AQ11" s="321"/>
      <c r="AR11" s="321"/>
      <c r="AS11" s="321"/>
      <c r="AT11" s="321"/>
      <c r="AU11" s="321"/>
      <c r="AV11" s="321"/>
      <c r="AW11" s="321"/>
      <c r="AX11" s="321"/>
      <c r="AY11" s="322"/>
      <c r="AZ11" s="103"/>
      <c r="BA11" s="103"/>
      <c r="BB11" s="103"/>
      <c r="BC11" s="103"/>
      <c r="BD11" s="103"/>
      <c r="BE11" s="320">
        <f>SUM(BE10:BP10)</f>
        <v>19781025.169999998</v>
      </c>
      <c r="BF11" s="321"/>
      <c r="BG11" s="321"/>
      <c r="BH11" s="321"/>
      <c r="BI11" s="321"/>
      <c r="BJ11" s="321"/>
      <c r="BK11" s="321"/>
      <c r="BL11" s="321"/>
      <c r="BM11" s="321"/>
      <c r="BN11" s="321"/>
      <c r="BO11" s="321"/>
      <c r="BP11" s="322"/>
      <c r="BQ11" s="103"/>
      <c r="BR11" s="103"/>
      <c r="BS11" s="103"/>
      <c r="BT11" s="103"/>
      <c r="BU11" s="103"/>
      <c r="BV11" s="320">
        <f>SUM(BV10:CG10)</f>
        <v>19504502.259999998</v>
      </c>
      <c r="BW11" s="321"/>
      <c r="BX11" s="321"/>
      <c r="BY11" s="321"/>
      <c r="BZ11" s="321"/>
      <c r="CA11" s="321"/>
      <c r="CB11" s="321"/>
      <c r="CC11" s="321"/>
      <c r="CD11" s="321"/>
      <c r="CE11" s="321"/>
      <c r="CF11" s="321"/>
      <c r="CG11" s="322"/>
      <c r="CH11" s="103"/>
      <c r="CI11" s="103"/>
      <c r="CJ11" s="103"/>
      <c r="CK11" s="103"/>
      <c r="CL11" s="103"/>
      <c r="CM11" s="323">
        <f>SUM(CM10:CX10)</f>
        <v>26184350.890000001</v>
      </c>
      <c r="CN11" s="324"/>
      <c r="CO11" s="324"/>
      <c r="CP11" s="324"/>
      <c r="CQ11" s="324"/>
      <c r="CR11" s="324"/>
      <c r="CS11" s="324"/>
      <c r="CT11" s="324"/>
      <c r="CU11" s="324"/>
      <c r="CV11" s="324"/>
      <c r="CW11" s="324"/>
      <c r="CX11" s="324"/>
      <c r="CY11" s="324"/>
      <c r="CZ11" s="324"/>
      <c r="DA11" s="324"/>
      <c r="DB11" s="324"/>
      <c r="DC11" s="325"/>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47" t="s">
        <v>86</v>
      </c>
      <c r="C14" s="347"/>
      <c r="D14" s="347"/>
      <c r="E14" s="347"/>
      <c r="F14" s="347"/>
      <c r="G14" s="347"/>
      <c r="H14" s="347"/>
      <c r="I14" s="347"/>
      <c r="J14" s="347"/>
      <c r="K14" s="347"/>
      <c r="L14" s="347"/>
      <c r="M14" s="347"/>
      <c r="N14" s="347"/>
      <c r="O14" s="347"/>
      <c r="P14" s="347"/>
      <c r="Q14" s="347"/>
      <c r="R14" s="347"/>
      <c r="S14" s="347"/>
      <c r="T14" s="347"/>
      <c r="U14" s="347"/>
      <c r="V14" s="347"/>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Carátula</vt:lpstr>
      <vt:lpstr>Matriz de intervenciones</vt:lpstr>
      <vt:lpstr>2013</vt:lpstr>
      <vt:lpstr>2014</vt:lpstr>
      <vt:lpstr>2015</vt:lpstr>
      <vt:lpstr>2016</vt:lpstr>
      <vt:lpstr>2017</vt:lpstr>
      <vt:lpstr>2018</vt:lpstr>
      <vt:lpstr>2019</vt:lpstr>
      <vt:lpstr>2020</vt:lpstr>
      <vt:lpstr>2021</vt:lpstr>
      <vt:lpstr>2022</vt:lpstr>
      <vt:lpstr>Criterios</vt:lpstr>
      <vt:lpstr>'2018'!Área_de_impresión</vt:lpstr>
      <vt:lpstr>'2019'!Área_de_impresión</vt:lpstr>
      <vt:lpstr>'2020'!Área_de_impresión</vt:lpstr>
      <vt:lpstr>'2021'!Área_de_impresión</vt:lpstr>
      <vt:lpstr>'2022'!Área_de_impresión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2022-05-04T14:45:07Z</cp:lastPrinted>
  <dcterms:created xsi:type="dcterms:W3CDTF">2017-01-04T17:47:08Z</dcterms:created>
  <dcterms:modified xsi:type="dcterms:W3CDTF">2022-05-04T18:10:09Z</dcterms:modified>
</cp:coreProperties>
</file>