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. Revisión 2021\Georgina\"/>
    </mc:Choice>
  </mc:AlternateContent>
  <xr:revisionPtr revIDLastSave="0" documentId="13_ncr:1_{5C0BE095-80CA-4638-82E6-142AB947BF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Ejecución!$A$1:$BL$27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I2" i="2" s="1"/>
  <c r="F2" i="2"/>
  <c r="AV12" i="1"/>
  <c r="R12" i="1"/>
  <c r="D14" i="1" l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9" i="1"/>
  <c r="AH18" i="1" s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<sst xmlns="http://schemas.openxmlformats.org/spreadsheetml/2006/main" count="107" uniqueCount="95">
  <si>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</si>
  <si>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</si>
  <si>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</si>
  <si>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</si>
  <si>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</si>
  <si>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</si>
  <si>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</si>
  <si>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</si>
  <si>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</si>
  <si>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</si>
  <si>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</si>
  <si>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</si>
  <si>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</si>
  <si>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</si>
  <si>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</si>
  <si>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</si>
  <si>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MAY</t>
  </si>
  <si>
    <t>EJE.
MAY</t>
  </si>
  <si>
    <t>%
MAY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</si>
  <si>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</si>
  <si>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</si>
  <si>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</si>
  <si>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</si>
  <si>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</si>
  <si>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</si>
  <si>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</si>
  <si>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</si>
  <si>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</si>
  <si>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</si>
  <si>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</si>
  <si>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</si>
  <si>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</si>
  <si>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</si>
  <si>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</si>
  <si>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</si>
  <si>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</si>
  <si>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</si>
  <si>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</si>
  <si>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</si>
  <si>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</si>
  <si>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</si>
  <si>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</si>
  <si>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</si>
  <si>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</si>
  <si>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</si>
  <si>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</si>
  <si>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</si>
  <si>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</si>
  <si>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</si>
  <si>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</si>
  <si>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</si>
  <si>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</si>
  <si>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</si>
  <si>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</si>
  <si>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</si>
  <si>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</si>
  <si>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</si>
  <si>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</si>
  <si>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</si>
  <si>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</si>
  <si>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</si>
  <si>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</si>
  <si>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</si>
  <si>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</si>
  <si>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</si>
  <si>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</si>
  <si>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</si>
  <si>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</si>
  <si>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</si>
  <si>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</si>
  <si>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</si>
  <si>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</si>
  <si>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</si>
  <si>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</si>
  <si>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</si>
  <si>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ACTIVIDAD PRESUPUESTARIA: 006 SERVICIOS DE INFORMACIÓN, FORMACIÓN Y ATENCIÓN EN VIOLENCIA INTRAFAMILIAR (Código Sicoin)</t>
  </si>
  <si>
    <t>ACTIVIDAD PRESUPUESTARIA: 007 GESTIÓN DE POLÍTICAS PÚBLICAS PARA LA EQUIDAD ENTRE HOMBRES Y MUJERES (Código Sicoin)</t>
  </si>
  <si>
    <t>ACTIVIDAD PRESUPUESTARIA: 001 DIRECCIÓN Y COORDINACIÓN (Código Sicoin)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</si>
  <si>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</si>
  <si>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</si>
  <si>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</si>
  <si>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</si>
  <si>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</si>
  <si>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</si>
  <si>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ABRIL 2021</t>
  </si>
  <si>
    <t>Aprobado:</t>
  </si>
  <si>
    <t>Subsecretaría Presidencial de la Mujer</t>
  </si>
  <si>
    <t>Elaborado:</t>
  </si>
  <si>
    <t>Unidad de Planificación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</si>
  <si>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</si>
  <si>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</si>
  <si>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</si>
  <si>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>Guatemala, 29 de abril de 2021.</t>
  </si>
  <si>
    <t>Licda. Georgina Abaj Xiloj</t>
  </si>
  <si>
    <t xml:space="preserve">Sra. Silvia Alejandra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</si>
</sst>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10" fontId="8" fillId="0" borderId="0" xfId="0" applyNumberFormat="1" applyFont="1" applyBorder="1" applyAlignment="1">
      <alignment horizontal="left" vertical="top"/>
    </xf>
    <xf numFmtId="3" fontId="15" fillId="4" borderId="8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6" fillId="2" borderId="0" xfId="0" applyFont="1" applyFill="1" applyAlignment="1">
      <alignment horizontal="center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2"/>
  <sheetViews>
    <sheetView tabSelected="1" view="pageBreakPreview" topLeftCell="E18" zoomScale="40" zoomScaleNormal="60" zoomScaleSheetLayoutView="40" zoomScalePageLayoutView="85" workbookViewId="0">
      <selection activeCell="AG26" sqref="AG26:AV26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customWidth="1"/>
    <col min="16" max="16" width="15.42578125" style="15" customWidth="1"/>
    <col min="17" max="17" width="21.42578125" style="16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2.140625" style="15" hidden="1" customWidth="1"/>
    <col min="22" max="22" width="8.7109375" style="15" hidden="1" customWidth="1"/>
    <col min="23" max="23" width="13.7109375" style="16" hidden="1" customWidth="1"/>
    <col min="24" max="24" width="14.5703125" style="15" hidden="1" customWidth="1"/>
    <col min="25" max="25" width="18.7109375" style="15" hidden="1" customWidth="1"/>
    <col min="26" max="26" width="13.7109375" style="16" hidden="1" customWidth="1"/>
    <col min="27" max="27" width="12.1406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3.7109375" style="16" hidden="1" customWidth="1"/>
    <col min="39" max="39" width="12.140625" style="15" hidden="1" customWidth="1"/>
    <col min="40" max="40" width="8.42578125" style="15" hidden="1" customWidth="1"/>
    <col min="41" max="41" width="13.7109375" style="16" hidden="1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4.710937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customWidth="1"/>
    <col min="57" max="57" width="47.42578125" style="7" hidden="1" customWidth="1"/>
    <col min="58" max="58" width="53" style="7" hidden="1" customWidth="1"/>
    <col min="59" max="59" width="83.140625" style="7" hidden="1" customWidth="1"/>
    <col min="60" max="60" width="55.5703125" style="7" hidden="1" customWidth="1"/>
    <col min="61" max="61" width="49.140625" style="7" hidden="1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customWidth="1"/>
    <col min="66" max="66" width="15.85546875" style="7" customWidth="1"/>
    <col min="67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67" x14ac:dyDescent="0.45">
      <c r="A2" s="94" t="s">
        <v>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67" s="1" customFormat="1" x14ac:dyDescent="0.45">
      <c r="A3" s="94" t="s">
        <v>81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M3" s="24"/>
    </row>
    <row r="4" spans="1:67" s="1" customFormat="1" x14ac:dyDescent="0.45">
      <c r="A4" s="99" t="s">
        <v>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72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00" t="s">
        <v>0</v>
      </c>
      <c r="B8" s="102" t="s">
        <v>1</v>
      </c>
      <c r="C8" s="104" t="s">
        <v>2</v>
      </c>
      <c r="D8" s="106" t="s">
        <v>3</v>
      </c>
      <c r="E8" s="106"/>
      <c r="F8" s="95" t="s">
        <v>4</v>
      </c>
      <c r="G8" s="95" t="s">
        <v>5</v>
      </c>
      <c r="H8" s="95" t="s">
        <v>6</v>
      </c>
      <c r="I8" s="95" t="s">
        <v>7</v>
      </c>
      <c r="J8" s="95" t="s">
        <v>8</v>
      </c>
      <c r="K8" s="95" t="s">
        <v>9</v>
      </c>
      <c r="L8" s="95" t="s">
        <v>10</v>
      </c>
      <c r="M8" s="95" t="s">
        <v>11</v>
      </c>
      <c r="N8" s="95" t="s">
        <v>12</v>
      </c>
      <c r="O8" s="95" t="s">
        <v>13</v>
      </c>
      <c r="P8" s="95" t="s">
        <v>14</v>
      </c>
      <c r="Q8" s="95" t="s">
        <v>15</v>
      </c>
      <c r="R8" s="95" t="s">
        <v>49</v>
      </c>
      <c r="S8" s="95" t="s">
        <v>50</v>
      </c>
      <c r="T8" s="95" t="s">
        <v>51</v>
      </c>
      <c r="U8" s="95" t="s">
        <v>16</v>
      </c>
      <c r="V8" s="95" t="s">
        <v>17</v>
      </c>
      <c r="W8" s="95" t="s">
        <v>18</v>
      </c>
      <c r="X8" s="95" t="s">
        <v>19</v>
      </c>
      <c r="Y8" s="95" t="s">
        <v>20</v>
      </c>
      <c r="Z8" s="95" t="s">
        <v>21</v>
      </c>
      <c r="AA8" s="95" t="s">
        <v>22</v>
      </c>
      <c r="AB8" s="95" t="s">
        <v>23</v>
      </c>
      <c r="AC8" s="95" t="s">
        <v>24</v>
      </c>
      <c r="AD8" s="95" t="s">
        <v>25</v>
      </c>
      <c r="AE8" s="95" t="s">
        <v>26</v>
      </c>
      <c r="AF8" s="95" t="s">
        <v>27</v>
      </c>
      <c r="AG8" s="95" t="s">
        <v>52</v>
      </c>
      <c r="AH8" s="95" t="s">
        <v>53</v>
      </c>
      <c r="AI8" s="95" t="s">
        <v>54</v>
      </c>
      <c r="AJ8" s="95" t="s">
        <v>28</v>
      </c>
      <c r="AK8" s="95" t="s">
        <v>29</v>
      </c>
      <c r="AL8" s="95" t="s">
        <v>30</v>
      </c>
      <c r="AM8" s="95" t="s">
        <v>31</v>
      </c>
      <c r="AN8" s="95" t="s">
        <v>32</v>
      </c>
      <c r="AO8" s="95" t="s">
        <v>33</v>
      </c>
      <c r="AP8" s="95" t="s">
        <v>34</v>
      </c>
      <c r="AQ8" s="95" t="s">
        <v>35</v>
      </c>
      <c r="AR8" s="95" t="s">
        <v>36</v>
      </c>
      <c r="AS8" s="95" t="s">
        <v>37</v>
      </c>
      <c r="AT8" s="95" t="s">
        <v>38</v>
      </c>
      <c r="AU8" s="95" t="s">
        <v>39</v>
      </c>
      <c r="AV8" s="95" t="s">
        <v>55</v>
      </c>
      <c r="AW8" s="95" t="s">
        <v>56</v>
      </c>
      <c r="AX8" s="95" t="s">
        <v>57</v>
      </c>
      <c r="AY8" s="95" t="s">
        <v>40</v>
      </c>
      <c r="AZ8" s="95" t="s">
        <v>41</v>
      </c>
      <c r="BA8" s="95" t="s">
        <v>60</v>
      </c>
      <c r="BB8" s="97" t="s">
        <v>61</v>
      </c>
      <c r="BC8" s="97" t="s">
        <v>62</v>
      </c>
      <c r="BD8" s="97" t="s">
        <v>63</v>
      </c>
      <c r="BE8" s="97" t="s">
        <v>64</v>
      </c>
      <c r="BF8" s="97" t="s">
        <v>65</v>
      </c>
      <c r="BG8" s="97" t="s">
        <v>66</v>
      </c>
      <c r="BH8" s="97" t="s">
        <v>67</v>
      </c>
      <c r="BI8" s="97" t="s">
        <v>68</v>
      </c>
      <c r="BJ8" s="97" t="s">
        <v>69</v>
      </c>
      <c r="BK8" s="97" t="s">
        <v>70</v>
      </c>
      <c r="BL8" s="97" t="s">
        <v>71</v>
      </c>
    </row>
    <row r="9" spans="1:67" ht="48.75" customHeight="1" x14ac:dyDescent="0.45">
      <c r="A9" s="101"/>
      <c r="B9" s="103"/>
      <c r="C9" s="105"/>
      <c r="D9" s="46" t="s">
        <v>42</v>
      </c>
      <c r="E9" s="46" t="s">
        <v>43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7" s="12" customFormat="1" ht="47.25" customHeight="1" x14ac:dyDescent="0.25">
      <c r="A10" s="47" t="s">
        <v>77</v>
      </c>
      <c r="B10" s="47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8" customFormat="1" ht="93.75" customHeight="1" x14ac:dyDescent="0.35">
      <c r="A11" s="56" t="s">
        <v>44</v>
      </c>
      <c r="B11" s="56"/>
      <c r="C11" s="57" t="s">
        <v>45</v>
      </c>
      <c r="D11" s="58">
        <v>12</v>
      </c>
      <c r="E11" s="59">
        <f t="shared" ref="E11:AY11" si="0">E12</f>
        <v>12</v>
      </c>
      <c r="F11" s="60">
        <f t="shared" si="0"/>
        <v>0</v>
      </c>
      <c r="G11" s="60">
        <f t="shared" si="0"/>
        <v>0</v>
      </c>
      <c r="H11" s="61" t="str">
        <f t="shared" si="0"/>
        <v xml:space="preserve"> </v>
      </c>
      <c r="I11" s="60">
        <f>+I12</f>
        <v>1</v>
      </c>
      <c r="J11" s="60">
        <f>+J12</f>
        <v>1</v>
      </c>
      <c r="K11" s="61">
        <f t="shared" si="0"/>
        <v>1</v>
      </c>
      <c r="L11" s="58">
        <f t="shared" si="0"/>
        <v>1</v>
      </c>
      <c r="M11" s="60">
        <f t="shared" si="0"/>
        <v>1</v>
      </c>
      <c r="N11" s="62">
        <f t="shared" si="0"/>
        <v>1</v>
      </c>
      <c r="O11" s="58">
        <f t="shared" si="0"/>
        <v>1</v>
      </c>
      <c r="P11" s="60">
        <f t="shared" si="0"/>
        <v>1</v>
      </c>
      <c r="Q11" s="61">
        <f t="shared" si="0"/>
        <v>1</v>
      </c>
      <c r="R11" s="59">
        <f t="shared" si="0"/>
        <v>3</v>
      </c>
      <c r="S11" s="63">
        <f t="shared" si="0"/>
        <v>3</v>
      </c>
      <c r="T11" s="64">
        <f t="shared" si="0"/>
        <v>1</v>
      </c>
      <c r="U11" s="60">
        <f t="shared" si="0"/>
        <v>1</v>
      </c>
      <c r="V11" s="60">
        <f t="shared" si="0"/>
        <v>0</v>
      </c>
      <c r="W11" s="61">
        <f t="shared" si="0"/>
        <v>0</v>
      </c>
      <c r="X11" s="60">
        <f t="shared" si="0"/>
        <v>1</v>
      </c>
      <c r="Y11" s="65">
        <f>+Y12</f>
        <v>0</v>
      </c>
      <c r="Z11" s="62">
        <f t="shared" si="0"/>
        <v>0</v>
      </c>
      <c r="AA11" s="58">
        <f t="shared" si="0"/>
        <v>1</v>
      </c>
      <c r="AB11" s="60">
        <f t="shared" si="0"/>
        <v>0</v>
      </c>
      <c r="AC11" s="62">
        <f t="shared" si="0"/>
        <v>0</v>
      </c>
      <c r="AD11" s="58">
        <f t="shared" si="0"/>
        <v>1</v>
      </c>
      <c r="AE11" s="60">
        <f t="shared" si="0"/>
        <v>0</v>
      </c>
      <c r="AF11" s="62">
        <f t="shared" si="0"/>
        <v>0</v>
      </c>
      <c r="AG11" s="59">
        <f t="shared" si="0"/>
        <v>4</v>
      </c>
      <c r="AH11" s="63">
        <f t="shared" si="0"/>
        <v>0</v>
      </c>
      <c r="AI11" s="66">
        <f t="shared" si="0"/>
        <v>0</v>
      </c>
      <c r="AJ11" s="60">
        <f t="shared" si="0"/>
        <v>1</v>
      </c>
      <c r="AK11" s="60">
        <f t="shared" si="0"/>
        <v>0</v>
      </c>
      <c r="AL11" s="61">
        <f t="shared" si="0"/>
        <v>0</v>
      </c>
      <c r="AM11" s="60">
        <f t="shared" si="0"/>
        <v>1</v>
      </c>
      <c r="AN11" s="60">
        <f t="shared" si="0"/>
        <v>0</v>
      </c>
      <c r="AO11" s="61">
        <f t="shared" si="0"/>
        <v>0</v>
      </c>
      <c r="AP11" s="58">
        <f t="shared" si="0"/>
        <v>1</v>
      </c>
      <c r="AQ11" s="60">
        <f t="shared" si="0"/>
        <v>0</v>
      </c>
      <c r="AR11" s="62">
        <f t="shared" si="0"/>
        <v>0</v>
      </c>
      <c r="AS11" s="58">
        <f t="shared" si="0"/>
        <v>2</v>
      </c>
      <c r="AT11" s="60">
        <f t="shared" si="0"/>
        <v>0</v>
      </c>
      <c r="AU11" s="62">
        <f t="shared" si="0"/>
        <v>0</v>
      </c>
      <c r="AV11" s="59">
        <f t="shared" si="0"/>
        <v>5</v>
      </c>
      <c r="AW11" s="63">
        <f t="shared" si="0"/>
        <v>0</v>
      </c>
      <c r="AX11" s="66">
        <f t="shared" si="0"/>
        <v>0</v>
      </c>
      <c r="AY11" s="63">
        <f t="shared" si="0"/>
        <v>3</v>
      </c>
      <c r="AZ11" s="64">
        <f>AZ12</f>
        <v>0.25</v>
      </c>
      <c r="BA11" s="56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7" s="72" customFormat="1" ht="115.5" customHeight="1" x14ac:dyDescent="0.25">
      <c r="A12" s="56"/>
      <c r="B12" s="69" t="s">
        <v>73</v>
      </c>
      <c r="C12" s="57" t="s">
        <v>45</v>
      </c>
      <c r="D12" s="58">
        <v>12</v>
      </c>
      <c r="E12" s="59">
        <f>R12+AG12+AV12</f>
        <v>12</v>
      </c>
      <c r="F12" s="60">
        <v>0</v>
      </c>
      <c r="G12" s="60">
        <v>0</v>
      </c>
      <c r="H12" s="61" t="str">
        <f>IF(F12=0, " ", G12/F12)</f>
        <v xml:space="preserve"> </v>
      </c>
      <c r="I12" s="60">
        <v>1</v>
      </c>
      <c r="J12" s="60">
        <v>1</v>
      </c>
      <c r="K12" s="61">
        <f>IF(I12=0, " ", J12/I12)</f>
        <v>1</v>
      </c>
      <c r="L12" s="58">
        <v>1</v>
      </c>
      <c r="M12" s="60">
        <v>1</v>
      </c>
      <c r="N12" s="62">
        <f>IF(L12=0, " ", M12/L12)</f>
        <v>1</v>
      </c>
      <c r="O12" s="58">
        <v>1</v>
      </c>
      <c r="P12" s="60">
        <v>1</v>
      </c>
      <c r="Q12" s="61">
        <f>IF(O12=0, " ", P12/O12)</f>
        <v>1</v>
      </c>
      <c r="R12" s="59">
        <f>F12+I12+L12+O12</f>
        <v>3</v>
      </c>
      <c r="S12" s="63">
        <f>P12+M12+J12+G12</f>
        <v>3</v>
      </c>
      <c r="T12" s="64">
        <f>IF(R12=0, " ", S12/R12)</f>
        <v>1</v>
      </c>
      <c r="U12" s="60">
        <v>1</v>
      </c>
      <c r="V12" s="60"/>
      <c r="W12" s="61">
        <f>IF(U12=0, " ", V12/U12)</f>
        <v>0</v>
      </c>
      <c r="X12" s="60">
        <v>1</v>
      </c>
      <c r="Y12" s="65"/>
      <c r="Z12" s="62">
        <f>IF(X12=0, " ", Y12/X12)</f>
        <v>0</v>
      </c>
      <c r="AA12" s="58">
        <v>1</v>
      </c>
      <c r="AB12" s="60"/>
      <c r="AC12" s="62">
        <f>IF(AA12=0, " ", AB12/AA12)</f>
        <v>0</v>
      </c>
      <c r="AD12" s="58">
        <v>1</v>
      </c>
      <c r="AE12" s="60"/>
      <c r="AF12" s="62">
        <f>IF(AD12=0, " ", AE12/AD12)</f>
        <v>0</v>
      </c>
      <c r="AG12" s="59">
        <f>U12+X12+AA12+AD12</f>
        <v>4</v>
      </c>
      <c r="AH12" s="63">
        <f>AE12+AB12+Y12+V12</f>
        <v>0</v>
      </c>
      <c r="AI12" s="66">
        <f>IF(AG12=0, " ", AH12/AG12)</f>
        <v>0</v>
      </c>
      <c r="AJ12" s="60">
        <v>1</v>
      </c>
      <c r="AK12" s="60"/>
      <c r="AL12" s="61">
        <f>IF(AJ12=0, " ", AK12/AJ12)</f>
        <v>0</v>
      </c>
      <c r="AM12" s="60">
        <v>1</v>
      </c>
      <c r="AN12" s="60"/>
      <c r="AO12" s="61">
        <f>IF(AM12=0, " ", AN12/AM12)</f>
        <v>0</v>
      </c>
      <c r="AP12" s="58">
        <v>1</v>
      </c>
      <c r="AQ12" s="60"/>
      <c r="AR12" s="62">
        <f>IF(AP12=0, " ", AQ12/AP12)</f>
        <v>0</v>
      </c>
      <c r="AS12" s="58">
        <v>2</v>
      </c>
      <c r="AT12" s="60"/>
      <c r="AU12" s="62">
        <f>IF(AS12=0, " ", AT12/AS12)</f>
        <v>0</v>
      </c>
      <c r="AV12" s="59">
        <f>AJ12+AM12+AP12+AS12</f>
        <v>5</v>
      </c>
      <c r="AW12" s="63">
        <f>AT12+AQ12+AN12+AK12</f>
        <v>0</v>
      </c>
      <c r="AX12" s="66">
        <f>IF(AV12=0, " ", AW12/AV12)</f>
        <v>0</v>
      </c>
      <c r="AY12" s="63">
        <f>AW12+AH12+S12</f>
        <v>3</v>
      </c>
      <c r="AZ12" s="64">
        <f>AY12/E12</f>
        <v>0.25</v>
      </c>
      <c r="BA12" s="56" t="s">
        <v>78</v>
      </c>
      <c r="BB12" s="70" t="s">
        <v>83</v>
      </c>
      <c r="BC12" s="70" t="s">
        <v>89</v>
      </c>
      <c r="BD12" s="70" t="s">
        <v>90</v>
      </c>
      <c r="BE12" s="70"/>
      <c r="BF12" s="70"/>
      <c r="BG12" s="70"/>
      <c r="BH12" s="70"/>
      <c r="BI12" s="70"/>
      <c r="BJ12" s="70"/>
      <c r="BK12" s="70"/>
      <c r="BL12" s="70"/>
      <c r="BM12" s="71"/>
    </row>
    <row r="13" spans="1:67" s="12" customFormat="1" ht="40.5" customHeight="1" x14ac:dyDescent="0.25">
      <c r="A13" s="47" t="s">
        <v>75</v>
      </c>
      <c r="B13" s="47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8" customFormat="1" ht="99.75" customHeight="1" x14ac:dyDescent="0.35">
      <c r="A14" s="73" t="s">
        <v>47</v>
      </c>
      <c r="B14" s="73"/>
      <c r="C14" s="57" t="s">
        <v>48</v>
      </c>
      <c r="D14" s="63">
        <f>+D15+D16</f>
        <v>36300</v>
      </c>
      <c r="E14" s="63">
        <f>+E15+E16</f>
        <v>0</v>
      </c>
      <c r="F14" s="74">
        <f>F15+F16</f>
        <v>0</v>
      </c>
      <c r="G14" s="60">
        <f>G15+G16</f>
        <v>0</v>
      </c>
      <c r="H14" s="61" t="str">
        <f>IF(F14=0, " ", G14/F14)</f>
        <v xml:space="preserve"> </v>
      </c>
      <c r="I14" s="60">
        <f>I15+I16</f>
        <v>0</v>
      </c>
      <c r="J14" s="60">
        <f>J15+J16</f>
        <v>0</v>
      </c>
      <c r="K14" s="61" t="str">
        <f>IF(I14=0, " ", J14/I14)</f>
        <v xml:space="preserve"> </v>
      </c>
      <c r="L14" s="60">
        <f>L15+L16</f>
        <v>0</v>
      </c>
      <c r="M14" s="60">
        <f>M15+M16</f>
        <v>0</v>
      </c>
      <c r="N14" s="61" t="str">
        <f>IF(L14=0, " ", M14/L14)</f>
        <v xml:space="preserve"> </v>
      </c>
      <c r="O14" s="60">
        <f>O15+O16</f>
        <v>0</v>
      </c>
      <c r="P14" s="60">
        <f>P15+P16</f>
        <v>0</v>
      </c>
      <c r="Q14" s="61" t="str">
        <f>IF(O14=0, " ", P14/O14)</f>
        <v xml:space="preserve"> </v>
      </c>
      <c r="R14" s="63">
        <f>R15+R16</f>
        <v>0</v>
      </c>
      <c r="S14" s="63">
        <f>S15+S16</f>
        <v>0</v>
      </c>
      <c r="T14" s="64" t="str">
        <f>IF(R14=0, " ", S14/R14)</f>
        <v xml:space="preserve"> </v>
      </c>
      <c r="U14" s="74">
        <f>U15+U16</f>
        <v>0</v>
      </c>
      <c r="V14" s="60">
        <f>V15+V16</f>
        <v>0</v>
      </c>
      <c r="W14" s="61" t="str">
        <f>IF(U14=0, " ", V14/U14)</f>
        <v xml:space="preserve"> </v>
      </c>
      <c r="X14" s="60">
        <f>X15+X16</f>
        <v>0</v>
      </c>
      <c r="Y14" s="60">
        <f>+Y15+Y16</f>
        <v>0</v>
      </c>
      <c r="Z14" s="62" t="str">
        <f>IF(X14=0, " ", Y14/X14)</f>
        <v xml:space="preserve"> </v>
      </c>
      <c r="AA14" s="60">
        <f>AA15+AA16</f>
        <v>0</v>
      </c>
      <c r="AB14" s="60">
        <f>+AB15+AB16</f>
        <v>0</v>
      </c>
      <c r="AC14" s="62" t="str">
        <f>IF(AA14=0, " ", AB14/AA14)</f>
        <v xml:space="preserve"> </v>
      </c>
      <c r="AD14" s="60">
        <f>AD15+AD16</f>
        <v>0</v>
      </c>
      <c r="AE14" s="60">
        <f>+AE15+AE16</f>
        <v>0</v>
      </c>
      <c r="AF14" s="62" t="str">
        <f>IF(AD14=0, " ", AE14/AD14)</f>
        <v xml:space="preserve"> </v>
      </c>
      <c r="AG14" s="63">
        <f>AG15+AG16</f>
        <v>0</v>
      </c>
      <c r="AH14" s="63">
        <f>AH15+AH16</f>
        <v>0</v>
      </c>
      <c r="AI14" s="66" t="str">
        <f>IF(AG14=0, " ", AH14/AG14)</f>
        <v xml:space="preserve"> </v>
      </c>
      <c r="AJ14" s="74">
        <f>AJ15+AJ16</f>
        <v>0</v>
      </c>
      <c r="AK14" s="60">
        <f>AK15+AK16</f>
        <v>0</v>
      </c>
      <c r="AL14" s="61" t="str">
        <f>IF(AJ14=0, " ", AK14/AJ14)</f>
        <v xml:space="preserve"> </v>
      </c>
      <c r="AM14" s="60">
        <f>AM15+AM16</f>
        <v>0</v>
      </c>
      <c r="AN14" s="60">
        <f>+AN15+AN16</f>
        <v>0</v>
      </c>
      <c r="AO14" s="61" t="str">
        <f>IF(AM14=0, " ", AN14/AM14)</f>
        <v xml:space="preserve"> </v>
      </c>
      <c r="AP14" s="60">
        <f>AP15+AP16</f>
        <v>0</v>
      </c>
      <c r="AQ14" s="60">
        <f>+AQ15+AQ16</f>
        <v>0</v>
      </c>
      <c r="AR14" s="62" t="str">
        <f>IF(AP14=0, " ", AQ14/AP14)</f>
        <v xml:space="preserve"> </v>
      </c>
      <c r="AS14" s="60">
        <f>AS15+AS16</f>
        <v>0</v>
      </c>
      <c r="AT14" s="60">
        <f>+AT15+AT16</f>
        <v>0</v>
      </c>
      <c r="AU14" s="62" t="str">
        <f>IF(AS14=0, " ", AT14/AS14)</f>
        <v xml:space="preserve"> </v>
      </c>
      <c r="AV14" s="63">
        <f>AV15+AV16</f>
        <v>0</v>
      </c>
      <c r="AW14" s="63">
        <f>AW15+AW16</f>
        <v>0</v>
      </c>
      <c r="AX14" s="66" t="str">
        <f>IF(AV14=0, " ", AW14/AV14)</f>
        <v xml:space="preserve"> </v>
      </c>
      <c r="AY14" s="63">
        <f>AY15+AY16</f>
        <v>0</v>
      </c>
      <c r="AZ14" s="64"/>
      <c r="BA14" s="56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71"/>
    </row>
    <row r="15" spans="1:67" s="68" customFormat="1" ht="198" customHeight="1" x14ac:dyDescent="0.35">
      <c r="A15" s="56"/>
      <c r="B15" s="73" t="s">
        <v>58</v>
      </c>
      <c r="C15" s="57" t="s">
        <v>48</v>
      </c>
      <c r="D15" s="63">
        <v>34900</v>
      </c>
      <c r="E15" s="59">
        <f>+R15+AG15+AV15</f>
        <v>0</v>
      </c>
      <c r="F15" s="60">
        <v>0</v>
      </c>
      <c r="G15" s="60">
        <v>0</v>
      </c>
      <c r="H15" s="61" t="str">
        <f>IF(F15=0, " ", G15/F15)</f>
        <v xml:space="preserve"> </v>
      </c>
      <c r="I15" s="60">
        <v>0</v>
      </c>
      <c r="J15" s="60">
        <v>0</v>
      </c>
      <c r="K15" s="61" t="str">
        <f>IF(I15=0, " ", J15/I15)</f>
        <v xml:space="preserve"> </v>
      </c>
      <c r="L15" s="58">
        <v>0</v>
      </c>
      <c r="M15" s="60">
        <v>0</v>
      </c>
      <c r="N15" s="61" t="str">
        <f>IF(L15=0, " ", M15/L15)</f>
        <v xml:space="preserve"> </v>
      </c>
      <c r="O15" s="58">
        <v>0</v>
      </c>
      <c r="P15" s="60">
        <v>0</v>
      </c>
      <c r="Q15" s="61" t="str">
        <f>IF(O15=0, " ", P15/O15)</f>
        <v xml:space="preserve"> </v>
      </c>
      <c r="R15" s="59">
        <f>F15+I15+L15+O15</f>
        <v>0</v>
      </c>
      <c r="S15" s="63">
        <f>P15+M15+J15+G15</f>
        <v>0</v>
      </c>
      <c r="T15" s="64" t="str">
        <f>IF(R15=0, " ", S15/R15)</f>
        <v xml:space="preserve"> </v>
      </c>
      <c r="U15" s="60">
        <v>0</v>
      </c>
      <c r="V15" s="60"/>
      <c r="W15" s="61" t="str">
        <f>IF(U15=0, " ", V15/U15)</f>
        <v xml:space="preserve"> </v>
      </c>
      <c r="X15" s="60">
        <v>0</v>
      </c>
      <c r="Y15" s="60"/>
      <c r="Z15" s="62" t="str">
        <f>IF(X15=0, " ", Y15/X15)</f>
        <v xml:space="preserve"> </v>
      </c>
      <c r="AA15" s="60">
        <v>0</v>
      </c>
      <c r="AB15" s="60"/>
      <c r="AC15" s="62" t="str">
        <f>IF(AA15=0, " ", AB15/AA15)</f>
        <v xml:space="preserve"> </v>
      </c>
      <c r="AD15" s="60">
        <v>0</v>
      </c>
      <c r="AE15" s="60"/>
      <c r="AF15" s="62" t="str">
        <f>IF(AD15=0, " ", AE15/AD15)</f>
        <v xml:space="preserve"> </v>
      </c>
      <c r="AG15" s="59">
        <f>U15+X15+AA15+AD15</f>
        <v>0</v>
      </c>
      <c r="AH15" s="63">
        <f>AE15+AB15+Y15+V15</f>
        <v>0</v>
      </c>
      <c r="AI15" s="66" t="str">
        <f>IF(AG15=0, " ", AH15/AG15)</f>
        <v xml:space="preserve"> </v>
      </c>
      <c r="AJ15" s="60">
        <v>0</v>
      </c>
      <c r="AK15" s="60"/>
      <c r="AL15" s="61" t="str">
        <f>IF(AJ15=0, " ", AK15/AJ15)</f>
        <v xml:space="preserve"> </v>
      </c>
      <c r="AM15" s="60">
        <v>0</v>
      </c>
      <c r="AN15" s="60"/>
      <c r="AO15" s="61" t="str">
        <f>IF(AM15=0, " ", AN15/AM15)</f>
        <v xml:space="preserve"> </v>
      </c>
      <c r="AP15" s="58">
        <v>0</v>
      </c>
      <c r="AQ15" s="60"/>
      <c r="AR15" s="62" t="str">
        <f>IF(AP15=0, " ", AQ15/AP15)</f>
        <v xml:space="preserve"> </v>
      </c>
      <c r="AS15" s="58">
        <v>0</v>
      </c>
      <c r="AT15" s="60"/>
      <c r="AU15" s="62" t="str">
        <f>IF(AS15=0, " ", AT15/AS15)</f>
        <v xml:space="preserve"> </v>
      </c>
      <c r="AV15" s="59">
        <f>AJ15+AM15+AP15+AS15</f>
        <v>0</v>
      </c>
      <c r="AW15" s="63">
        <f>AT15+AQ15+AN15+AK15</f>
        <v>0</v>
      </c>
      <c r="AX15" s="66" t="str">
        <f>IF(AV15=0, " ", AW15/AV15)</f>
        <v xml:space="preserve"> </v>
      </c>
      <c r="AY15" s="63">
        <f>AW15+AH15+S15</f>
        <v>0</v>
      </c>
      <c r="AZ15" s="64"/>
      <c r="BA15" s="56" t="s">
        <v>78</v>
      </c>
      <c r="BB15" s="75" t="s">
        <v>78</v>
      </c>
      <c r="BC15" s="75"/>
      <c r="BD15" s="75"/>
      <c r="BE15" s="56"/>
      <c r="BF15" s="75"/>
      <c r="BG15" s="75"/>
      <c r="BH15" s="75"/>
      <c r="BI15" s="75"/>
      <c r="BJ15" s="75"/>
      <c r="BK15" s="76"/>
      <c r="BL15" s="70"/>
      <c r="BM15" s="71"/>
      <c r="BN15" s="77"/>
      <c r="BO15" s="77"/>
    </row>
    <row r="16" spans="1:67" s="68" customFormat="1" ht="189.75" customHeight="1" x14ac:dyDescent="0.35">
      <c r="A16" s="56"/>
      <c r="B16" s="73" t="s">
        <v>59</v>
      </c>
      <c r="C16" s="57" t="s">
        <v>48</v>
      </c>
      <c r="D16" s="63">
        <v>1400</v>
      </c>
      <c r="E16" s="59">
        <f>+R16+AG16+AV16</f>
        <v>0</v>
      </c>
      <c r="F16" s="60">
        <v>0</v>
      </c>
      <c r="G16" s="60">
        <v>0</v>
      </c>
      <c r="H16" s="61" t="str">
        <f>IF(F16=0, " ", G16/F16)</f>
        <v xml:space="preserve"> </v>
      </c>
      <c r="I16" s="60">
        <v>0</v>
      </c>
      <c r="J16" s="60">
        <v>0</v>
      </c>
      <c r="K16" s="61" t="str">
        <f>IF(I16=0, " ", J16/I16)</f>
        <v xml:space="preserve"> </v>
      </c>
      <c r="L16" s="58">
        <v>0</v>
      </c>
      <c r="M16" s="60">
        <v>0</v>
      </c>
      <c r="N16" s="61" t="str">
        <f>IF(L16=0, " ", M16/L16)</f>
        <v xml:space="preserve"> </v>
      </c>
      <c r="O16" s="58">
        <v>0</v>
      </c>
      <c r="P16" s="60">
        <v>0</v>
      </c>
      <c r="Q16" s="61" t="str">
        <f>IF(O16=0, " ", P16/O16)</f>
        <v xml:space="preserve"> </v>
      </c>
      <c r="R16" s="59">
        <f>F16+I16+L16+O16</f>
        <v>0</v>
      </c>
      <c r="S16" s="63">
        <f>P16+M16+J16+G16</f>
        <v>0</v>
      </c>
      <c r="T16" s="64" t="str">
        <f>IF(R16=0, " ", S16/R16)</f>
        <v xml:space="preserve"> </v>
      </c>
      <c r="U16" s="60">
        <v>0</v>
      </c>
      <c r="V16" s="60"/>
      <c r="W16" s="61" t="str">
        <f>IF(U16=0, " ", V16/U16)</f>
        <v xml:space="preserve"> </v>
      </c>
      <c r="X16" s="60">
        <v>0</v>
      </c>
      <c r="Y16" s="60"/>
      <c r="Z16" s="62" t="str">
        <f>IF(X16=0, " ", Y16/X16)</f>
        <v xml:space="preserve"> </v>
      </c>
      <c r="AA16" s="60">
        <v>0</v>
      </c>
      <c r="AB16" s="60"/>
      <c r="AC16" s="61" t="str">
        <f>IF(AA16=0, " ", AB16/AA16)</f>
        <v xml:space="preserve"> </v>
      </c>
      <c r="AD16" s="60">
        <v>0</v>
      </c>
      <c r="AE16" s="60"/>
      <c r="AF16" s="62" t="str">
        <f>IF(AD16=0, " ", AE16/AD16)</f>
        <v xml:space="preserve"> </v>
      </c>
      <c r="AG16" s="59">
        <f>U16+X16+AA16+AD16</f>
        <v>0</v>
      </c>
      <c r="AH16" s="63">
        <f>AE16+AB16+Y16+V16</f>
        <v>0</v>
      </c>
      <c r="AI16" s="66" t="str">
        <f>IF(AG16=0, " ", AH16/AG16)</f>
        <v xml:space="preserve"> </v>
      </c>
      <c r="AJ16" s="60">
        <v>0</v>
      </c>
      <c r="AK16" s="60"/>
      <c r="AL16" s="61" t="str">
        <f>IF(AJ16=0, " ", AK16/AJ16)</f>
        <v xml:space="preserve"> </v>
      </c>
      <c r="AM16" s="60">
        <v>0</v>
      </c>
      <c r="AN16" s="60"/>
      <c r="AO16" s="61" t="str">
        <f>IF(AM16=0, " ", AN16/AM16)</f>
        <v xml:space="preserve"> </v>
      </c>
      <c r="AP16" s="60">
        <v>0</v>
      </c>
      <c r="AQ16" s="60"/>
      <c r="AR16" s="62" t="str">
        <f>IF(AP16=0, " ", AQ16/AP16)</f>
        <v xml:space="preserve"> </v>
      </c>
      <c r="AS16" s="60">
        <v>0</v>
      </c>
      <c r="AT16" s="60"/>
      <c r="AU16" s="62" t="str">
        <f>IF(AS16=0, " ", AT16/AS16)</f>
        <v xml:space="preserve"> </v>
      </c>
      <c r="AV16" s="59">
        <f>AJ16+AM16+AP16+AS16</f>
        <v>0</v>
      </c>
      <c r="AW16" s="63">
        <f>AT16+AQ16+AN16+AK16</f>
        <v>0</v>
      </c>
      <c r="AX16" s="66" t="str">
        <f>IF(AV16=0, " ", AW16/AV16)</f>
        <v xml:space="preserve"> </v>
      </c>
      <c r="AY16" s="63">
        <f>AW16+AH16+S16</f>
        <v>0</v>
      </c>
      <c r="AZ16" s="64"/>
      <c r="BA16" s="56" t="s">
        <v>78</v>
      </c>
      <c r="BB16" s="75" t="s">
        <v>78</v>
      </c>
      <c r="BC16" s="78"/>
      <c r="BD16" s="78"/>
      <c r="BE16" s="78"/>
      <c r="BF16" s="78"/>
      <c r="BG16" s="78"/>
      <c r="BH16" s="78"/>
      <c r="BI16" s="78"/>
      <c r="BJ16" s="78"/>
      <c r="BK16" s="79"/>
      <c r="BL16" s="79"/>
      <c r="BM16" s="71"/>
      <c r="BN16" s="77"/>
      <c r="BO16" s="77"/>
    </row>
    <row r="17" spans="1:65" s="12" customFormat="1" ht="34.5" customHeight="1" x14ac:dyDescent="0.25">
      <c r="A17" s="47" t="s">
        <v>76</v>
      </c>
      <c r="B17" s="47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8" customFormat="1" ht="163.5" customHeight="1" x14ac:dyDescent="0.35">
      <c r="A18" s="73" t="s">
        <v>74</v>
      </c>
      <c r="B18" s="56"/>
      <c r="C18" s="57" t="s">
        <v>46</v>
      </c>
      <c r="D18" s="60">
        <f>+D19</f>
        <v>472</v>
      </c>
      <c r="E18" s="63">
        <f>+E19</f>
        <v>472</v>
      </c>
      <c r="F18" s="60">
        <f>F19</f>
        <v>0</v>
      </c>
      <c r="G18" s="60">
        <f>G19</f>
        <v>0</v>
      </c>
      <c r="H18" s="61" t="str">
        <f>IF(F18=0, " ", G18/F18)</f>
        <v xml:space="preserve"> </v>
      </c>
      <c r="I18" s="60">
        <f>I19</f>
        <v>0</v>
      </c>
      <c r="J18" s="60">
        <f>+J19</f>
        <v>0</v>
      </c>
      <c r="K18" s="80" t="str">
        <f>IF(I18=0, " ", J18/I18)</f>
        <v xml:space="preserve"> </v>
      </c>
      <c r="L18" s="60">
        <f>L19</f>
        <v>0</v>
      </c>
      <c r="M18" s="60">
        <f>+M19</f>
        <v>0</v>
      </c>
      <c r="N18" s="61" t="str">
        <f>IF(L18=0, " ", M18/L18)</f>
        <v xml:space="preserve"> </v>
      </c>
      <c r="O18" s="60">
        <f>O19</f>
        <v>80</v>
      </c>
      <c r="P18" s="60">
        <f>P19</f>
        <v>80</v>
      </c>
      <c r="Q18" s="61">
        <f>IF(O18=0, " ", P18/O18)</f>
        <v>1</v>
      </c>
      <c r="R18" s="63">
        <f>R19</f>
        <v>80</v>
      </c>
      <c r="S18" s="63">
        <f>S19</f>
        <v>80</v>
      </c>
      <c r="T18" s="64">
        <f>IF(R18=0, " ", S18/R18)</f>
        <v>1</v>
      </c>
      <c r="U18" s="60">
        <f>U19</f>
        <v>0</v>
      </c>
      <c r="V18" s="60">
        <f>+V19</f>
        <v>0</v>
      </c>
      <c r="W18" s="61" t="str">
        <f>IF(U18=0, " ", V18/U18)</f>
        <v xml:space="preserve"> </v>
      </c>
      <c r="X18" s="60">
        <f>X19</f>
        <v>0</v>
      </c>
      <c r="Y18" s="60">
        <f>+Y19</f>
        <v>0</v>
      </c>
      <c r="Z18" s="61" t="str">
        <f>IF(X18=0, " ", Y18/X18)</f>
        <v xml:space="preserve"> </v>
      </c>
      <c r="AA18" s="60">
        <f>AA19</f>
        <v>0</v>
      </c>
      <c r="AB18" s="60">
        <f>+AB19</f>
        <v>0</v>
      </c>
      <c r="AC18" s="62" t="str">
        <f>IF(AA18=0, " ", AB18/AA18)</f>
        <v xml:space="preserve"> </v>
      </c>
      <c r="AD18" s="60">
        <f>AD19</f>
        <v>278</v>
      </c>
      <c r="AE18" s="60">
        <f>+AE19</f>
        <v>0</v>
      </c>
      <c r="AF18" s="62">
        <f>IF(AD18=0, " ", AE18/AD18)</f>
        <v>0</v>
      </c>
      <c r="AG18" s="63">
        <f>AG19</f>
        <v>278</v>
      </c>
      <c r="AH18" s="63">
        <f>AH19</f>
        <v>0</v>
      </c>
      <c r="AI18" s="66">
        <f>IF(AG18=0, " ", AH18/AG18)</f>
        <v>0</v>
      </c>
      <c r="AJ18" s="60">
        <f>AJ19</f>
        <v>0</v>
      </c>
      <c r="AK18" s="60">
        <f>AK19</f>
        <v>0</v>
      </c>
      <c r="AL18" s="80" t="str">
        <f>IF(AJ18=0, " ", AK18/AJ18)</f>
        <v xml:space="preserve"> </v>
      </c>
      <c r="AM18" s="60">
        <f>AM19</f>
        <v>0</v>
      </c>
      <c r="AN18" s="60">
        <f>+AN19</f>
        <v>0</v>
      </c>
      <c r="AO18" s="61" t="str">
        <f>IF(AM18=0, " ", AN18/AM18)</f>
        <v xml:space="preserve"> </v>
      </c>
      <c r="AP18" s="60">
        <f>AP19</f>
        <v>114</v>
      </c>
      <c r="AQ18" s="60">
        <f>+AQ19</f>
        <v>0</v>
      </c>
      <c r="AR18" s="61">
        <f>IF(AP18=0, " ", AQ18/AP18)</f>
        <v>0</v>
      </c>
      <c r="AS18" s="60">
        <f>AS19</f>
        <v>0</v>
      </c>
      <c r="AT18" s="60">
        <f>+AT19</f>
        <v>0</v>
      </c>
      <c r="AU18" s="61" t="str">
        <f>IF(AS18=0, " ", AT18/AS18)</f>
        <v xml:space="preserve"> </v>
      </c>
      <c r="AV18" s="63">
        <f>AV19</f>
        <v>114</v>
      </c>
      <c r="AW18" s="63">
        <f>AW19</f>
        <v>0</v>
      </c>
      <c r="AX18" s="64">
        <f>IF(AV18=0, " ", AW18/AV18)</f>
        <v>0</v>
      </c>
      <c r="AY18" s="63">
        <f>AY19</f>
        <v>80</v>
      </c>
      <c r="AZ18" s="64">
        <f>AY18/E18</f>
        <v>0.16949152542372881</v>
      </c>
      <c r="BA18" s="56"/>
      <c r="BB18" s="56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71"/>
    </row>
    <row r="19" spans="1:65" s="68" customFormat="1" ht="327" customHeight="1" x14ac:dyDescent="0.35">
      <c r="A19" s="56"/>
      <c r="B19" s="73" t="s">
        <v>74</v>
      </c>
      <c r="C19" s="57" t="s">
        <v>46</v>
      </c>
      <c r="D19" s="60">
        <f>66+37+255+114</f>
        <v>472</v>
      </c>
      <c r="E19" s="63">
        <f>+R19+AG19+AV19</f>
        <v>472</v>
      </c>
      <c r="F19" s="60">
        <v>0</v>
      </c>
      <c r="G19" s="60">
        <v>0</v>
      </c>
      <c r="H19" s="61" t="str">
        <f>IF(F19=0, " ", G19/F19)</f>
        <v xml:space="preserve"> </v>
      </c>
      <c r="I19" s="60">
        <v>0</v>
      </c>
      <c r="J19" s="60">
        <v>0</v>
      </c>
      <c r="K19" s="80" t="str">
        <f>IF(I19=0, " ", J19/I19)</f>
        <v xml:space="preserve"> </v>
      </c>
      <c r="L19" s="58">
        <v>0</v>
      </c>
      <c r="M19" s="60">
        <v>0</v>
      </c>
      <c r="N19" s="61" t="str">
        <f>IF(L19=0, " ", M19/L19)</f>
        <v xml:space="preserve"> </v>
      </c>
      <c r="O19" s="58">
        <v>80</v>
      </c>
      <c r="P19" s="60">
        <v>80</v>
      </c>
      <c r="Q19" s="61">
        <f>IF(O19=0, " ", P19/O19)</f>
        <v>1</v>
      </c>
      <c r="R19" s="59">
        <f>F19+I19+L19+O19</f>
        <v>80</v>
      </c>
      <c r="S19" s="63">
        <f>P19+M19+J19+G19</f>
        <v>80</v>
      </c>
      <c r="T19" s="64">
        <f>IF(R19=0, " ", S19/R19)</f>
        <v>1</v>
      </c>
      <c r="U19" s="60">
        <v>0</v>
      </c>
      <c r="V19" s="60">
        <v>0</v>
      </c>
      <c r="W19" s="61" t="str">
        <f>IF(U19=0, " ", V19/U19)</f>
        <v xml:space="preserve"> </v>
      </c>
      <c r="X19" s="60"/>
      <c r="Y19" s="60">
        <v>0</v>
      </c>
      <c r="Z19" s="61" t="str">
        <f>IF(X19=0, " ", Y19/X19)</f>
        <v xml:space="preserve"> </v>
      </c>
      <c r="AA19" s="58">
        <v>0</v>
      </c>
      <c r="AB19" s="60">
        <v>0</v>
      </c>
      <c r="AC19" s="62" t="str">
        <f>IF(AA19=0, " ", AB19/AA19)</f>
        <v xml:space="preserve"> </v>
      </c>
      <c r="AD19" s="58">
        <v>278</v>
      </c>
      <c r="AE19" s="60">
        <v>0</v>
      </c>
      <c r="AF19" s="62">
        <f>IF(AD19=0, " ", AE19/AD19)</f>
        <v>0</v>
      </c>
      <c r="AG19" s="59">
        <f>U19+X19+AA19+AD19</f>
        <v>278</v>
      </c>
      <c r="AH19" s="63">
        <f>AE19+AB19+Y19+V19</f>
        <v>0</v>
      </c>
      <c r="AI19" s="66">
        <f>IF(AG19=0, " ", AH19/AG19)</f>
        <v>0</v>
      </c>
      <c r="AJ19" s="60">
        <v>0</v>
      </c>
      <c r="AK19" s="60">
        <v>0</v>
      </c>
      <c r="AL19" s="80" t="str">
        <f>IF(AJ19=0, " ", AK19/AJ19)</f>
        <v xml:space="preserve"> </v>
      </c>
      <c r="AM19" s="60"/>
      <c r="AN19" s="60">
        <v>0</v>
      </c>
      <c r="AO19" s="61" t="str">
        <f>IF(AM19=0, " ", AN19/AM19)</f>
        <v xml:space="preserve"> </v>
      </c>
      <c r="AP19" s="58">
        <v>114</v>
      </c>
      <c r="AQ19" s="60"/>
      <c r="AR19" s="61">
        <f>IF(AP19=0, " ", AQ19/AP19)</f>
        <v>0</v>
      </c>
      <c r="AS19" s="58">
        <v>0</v>
      </c>
      <c r="AT19" s="60">
        <v>0</v>
      </c>
      <c r="AU19" s="61" t="str">
        <f>IF(AS19=0, " ", AT19/AS19)</f>
        <v xml:space="preserve"> </v>
      </c>
      <c r="AV19" s="59">
        <f>AJ19+AM19+AP19+AS19</f>
        <v>114</v>
      </c>
      <c r="AW19" s="63">
        <f>AT19+AQ19+AN19+AK19</f>
        <v>0</v>
      </c>
      <c r="AX19" s="64">
        <f>IF(AV19=0, " ", AW19/AV19)</f>
        <v>0</v>
      </c>
      <c r="AY19" s="63">
        <f>AW19+AH19+S19</f>
        <v>80</v>
      </c>
      <c r="AZ19" s="64">
        <f>AY19/E19</f>
        <v>0.16949152542372881</v>
      </c>
      <c r="BA19" s="56" t="s">
        <v>78</v>
      </c>
      <c r="BB19" s="56" t="s">
        <v>78</v>
      </c>
      <c r="BC19" s="56"/>
      <c r="BD19" s="69" t="s">
        <v>91</v>
      </c>
      <c r="BE19" s="56"/>
      <c r="BF19" s="56"/>
      <c r="BG19" s="56"/>
      <c r="BH19" s="69"/>
      <c r="BI19" s="56"/>
      <c r="BJ19" s="79"/>
      <c r="BK19" s="79"/>
      <c r="BL19" s="67"/>
      <c r="BM19" s="71"/>
    </row>
    <row r="20" spans="1:65" s="68" customFormat="1" ht="26.25" x14ac:dyDescent="0.35">
      <c r="A20" s="81" t="s">
        <v>92</v>
      </c>
      <c r="B20" s="82"/>
      <c r="C20" s="83"/>
      <c r="D20" s="84"/>
      <c r="E20" s="85"/>
      <c r="F20" s="84"/>
      <c r="G20" s="84"/>
      <c r="H20" s="86"/>
      <c r="I20" s="84"/>
      <c r="J20" s="84"/>
      <c r="K20" s="86"/>
      <c r="L20" s="87"/>
      <c r="M20" s="84"/>
      <c r="N20" s="86"/>
      <c r="O20" s="87"/>
      <c r="P20" s="84"/>
      <c r="Q20" s="86"/>
      <c r="R20" s="88"/>
      <c r="S20" s="85"/>
      <c r="T20" s="89"/>
      <c r="U20" s="84"/>
      <c r="V20" s="84"/>
      <c r="W20" s="86"/>
      <c r="X20" s="84"/>
      <c r="Y20" s="84"/>
      <c r="Z20" s="86"/>
      <c r="AA20" s="87"/>
      <c r="AB20" s="84"/>
      <c r="AC20" s="86"/>
      <c r="AD20" s="87"/>
      <c r="AE20" s="84"/>
      <c r="AF20" s="86"/>
      <c r="AG20" s="88"/>
      <c r="AH20" s="85"/>
      <c r="AI20" s="89"/>
      <c r="AJ20" s="84"/>
      <c r="AK20" s="84"/>
      <c r="AL20" s="86"/>
      <c r="AM20" s="84"/>
      <c r="AN20" s="84"/>
      <c r="AO20" s="86"/>
      <c r="AP20" s="87"/>
      <c r="AQ20" s="84"/>
      <c r="AR20" s="86"/>
      <c r="AS20" s="87"/>
      <c r="AT20" s="84"/>
      <c r="AU20" s="86"/>
      <c r="AV20" s="88"/>
      <c r="AW20" s="85"/>
      <c r="AX20" s="89"/>
      <c r="AY20" s="89"/>
      <c r="AZ20" s="89"/>
      <c r="BA20" s="89"/>
      <c r="BB20" s="89"/>
      <c r="BC20" s="89"/>
      <c r="BD20" s="90"/>
      <c r="BE20" s="90"/>
      <c r="BF20" s="91"/>
      <c r="BG20" s="91"/>
      <c r="BH20" s="90"/>
      <c r="BI20" s="91"/>
      <c r="BJ20" s="91"/>
      <c r="BK20" s="92"/>
      <c r="BL20" s="92"/>
      <c r="BM20" s="71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54" t="s">
        <v>87</v>
      </c>
      <c r="C24" s="55"/>
      <c r="D24" s="51"/>
      <c r="E24" s="49"/>
      <c r="F24" s="51"/>
      <c r="G24" s="51"/>
      <c r="H24" s="52"/>
      <c r="I24" s="51"/>
      <c r="J24" s="51"/>
      <c r="K24" s="52"/>
      <c r="L24" s="53"/>
      <c r="M24" s="51"/>
      <c r="N24" s="52"/>
      <c r="O24" s="53"/>
      <c r="P24" s="31"/>
      <c r="Q24" s="33"/>
      <c r="R24" s="35"/>
      <c r="S24" s="32"/>
      <c r="T24" s="45" t="s">
        <v>85</v>
      </c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48"/>
      <c r="AH24" s="49"/>
      <c r="AI24" s="50"/>
      <c r="AJ24" s="51"/>
      <c r="AK24" s="51"/>
      <c r="AL24" s="52"/>
      <c r="AM24" s="51"/>
      <c r="AN24" s="51"/>
      <c r="AO24" s="52"/>
      <c r="AP24" s="53"/>
      <c r="AQ24" s="51"/>
      <c r="AR24" s="52"/>
      <c r="AS24" s="53"/>
      <c r="AT24" s="51"/>
      <c r="AU24" s="52"/>
      <c r="AV24" s="48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68" customFormat="1" ht="27" customHeight="1" x14ac:dyDescent="0.35">
      <c r="A25" s="81"/>
      <c r="B25" s="82"/>
      <c r="C25" s="108" t="s">
        <v>93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84"/>
      <c r="Q25" s="86"/>
      <c r="R25" s="88"/>
      <c r="S25" s="85"/>
      <c r="U25" s="84"/>
      <c r="V25" s="84"/>
      <c r="W25" s="86"/>
      <c r="X25" s="84"/>
      <c r="Y25" s="84"/>
      <c r="Z25" s="86"/>
      <c r="AA25" s="87"/>
      <c r="AB25" s="84"/>
      <c r="AC25" s="86"/>
      <c r="AD25" s="87"/>
      <c r="AE25" s="84"/>
      <c r="AF25" s="86"/>
      <c r="AG25" s="107" t="s">
        <v>94</v>
      </c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85"/>
      <c r="AX25" s="89"/>
      <c r="AY25" s="89"/>
      <c r="AZ25" s="89"/>
      <c r="BA25" s="89"/>
      <c r="BB25" s="89"/>
      <c r="BC25" s="89"/>
      <c r="BD25" s="90"/>
      <c r="BE25" s="90"/>
      <c r="BF25" s="91"/>
      <c r="BG25" s="91"/>
      <c r="BH25" s="90"/>
      <c r="BI25" s="91"/>
      <c r="BJ25" s="91"/>
      <c r="BK25" s="92"/>
      <c r="BL25" s="92"/>
      <c r="BM25" s="71"/>
    </row>
    <row r="26" spans="1:65" s="68" customFormat="1" ht="27" customHeight="1" x14ac:dyDescent="0.35">
      <c r="A26" s="81"/>
      <c r="B26" s="82"/>
      <c r="C26" s="109" t="s">
        <v>88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84"/>
      <c r="Q26" s="86"/>
      <c r="R26" s="88"/>
      <c r="S26" s="85"/>
      <c r="T26" s="89"/>
      <c r="U26" s="84"/>
      <c r="V26" s="84"/>
      <c r="W26" s="86"/>
      <c r="X26" s="84"/>
      <c r="Y26" s="84"/>
      <c r="Z26" s="86"/>
      <c r="AA26" s="87"/>
      <c r="AB26" s="84"/>
      <c r="AC26" s="86"/>
      <c r="AD26" s="87"/>
      <c r="AE26" s="84"/>
      <c r="AF26" s="86"/>
      <c r="AG26" s="107" t="s">
        <v>86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85"/>
      <c r="AX26" s="89"/>
      <c r="AY26" s="89"/>
      <c r="AZ26" s="85"/>
      <c r="BA26" s="93"/>
      <c r="BB26" s="89"/>
      <c r="BC26" s="89"/>
      <c r="BD26" s="90"/>
      <c r="BE26" s="90"/>
      <c r="BF26" s="91"/>
      <c r="BG26" s="91"/>
      <c r="BH26" s="90"/>
      <c r="BI26" s="91"/>
      <c r="BJ26" s="91"/>
      <c r="BK26" s="92"/>
      <c r="BL26" s="92"/>
      <c r="BM26" s="71"/>
    </row>
    <row r="27" spans="1:65" s="68" customFormat="1" ht="27" customHeight="1" x14ac:dyDescent="0.35">
      <c r="A27" s="82"/>
      <c r="B27" s="83"/>
      <c r="C27" s="109" t="s">
        <v>80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84"/>
      <c r="Q27" s="86"/>
      <c r="R27" s="88"/>
      <c r="S27" s="85"/>
      <c r="T27" s="89"/>
      <c r="U27" s="84"/>
      <c r="V27" s="84"/>
      <c r="W27" s="86"/>
      <c r="X27" s="84"/>
      <c r="Y27" s="84"/>
      <c r="Z27" s="86"/>
      <c r="AA27" s="87"/>
      <c r="AB27" s="84"/>
      <c r="AC27" s="86"/>
      <c r="AD27" s="87"/>
      <c r="AE27" s="84"/>
      <c r="AF27" s="86"/>
      <c r="AG27" s="107" t="s">
        <v>80</v>
      </c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85"/>
      <c r="AX27" s="89"/>
      <c r="AY27" s="89"/>
      <c r="AZ27" s="85"/>
      <c r="BA27" s="93"/>
      <c r="BB27" s="89"/>
      <c r="BC27" s="89"/>
      <c r="BD27" s="90"/>
      <c r="BE27" s="90"/>
      <c r="BF27" s="91"/>
      <c r="BG27" s="91"/>
      <c r="BH27" s="90"/>
      <c r="BI27" s="91"/>
      <c r="BJ27" s="91"/>
      <c r="BK27" s="92"/>
      <c r="BL27" s="92"/>
      <c r="BM27" s="71"/>
    </row>
    <row r="32" spans="1:65" ht="23.25" x14ac:dyDescent="0.2">
      <c r="E32" s="40"/>
      <c r="AD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</sheetData>
  <mergeCells count="73">
    <mergeCell ref="AG25:AV25"/>
    <mergeCell ref="AG26:AV26"/>
    <mergeCell ref="AG27:AV27"/>
    <mergeCell ref="C25:O25"/>
    <mergeCell ref="C26:O26"/>
    <mergeCell ref="C27:O27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A8:AA9"/>
    <mergeCell ref="AB8:AB9"/>
    <mergeCell ref="AC8:AC9"/>
    <mergeCell ref="AD8:AD9"/>
    <mergeCell ref="AE8:AE9"/>
    <mergeCell ref="V8:V9"/>
    <mergeCell ref="W8:W9"/>
    <mergeCell ref="X8:X9"/>
    <mergeCell ref="Y8:Y9"/>
    <mergeCell ref="Z8:Z9"/>
    <mergeCell ref="BK8:BK9"/>
    <mergeCell ref="BL8:BL9"/>
    <mergeCell ref="BE8:BE9"/>
    <mergeCell ref="BF8:BF9"/>
    <mergeCell ref="BG8:BG9"/>
    <mergeCell ref="BH8:BH9"/>
    <mergeCell ref="BI8:BI9"/>
    <mergeCell ref="BJ8:BJ9"/>
    <mergeCell ref="BD8:BD9"/>
    <mergeCell ref="AS8:AS9"/>
    <mergeCell ref="AT8:AT9"/>
    <mergeCell ref="AU8:AU9"/>
    <mergeCell ref="AV8:AV9"/>
    <mergeCell ref="AY8:AY9"/>
    <mergeCell ref="AZ8:AZ9"/>
    <mergeCell ref="BA8:BA9"/>
    <mergeCell ref="BB8:BB9"/>
    <mergeCell ref="BC8:BC9"/>
    <mergeCell ref="AW8:AW9"/>
    <mergeCell ref="AX8:AX9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R8:R9"/>
    <mergeCell ref="S8:S9"/>
    <mergeCell ref="AF8:AF9"/>
    <mergeCell ref="U8:U9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Ruth Patricia Pérez</cp:lastModifiedBy>
  <cp:lastPrinted>2021-04-29T19:11:52Z</cp:lastPrinted>
  <dcterms:created xsi:type="dcterms:W3CDTF">2018-02-05T14:29:45Z</dcterms:created>
  <dcterms:modified xsi:type="dcterms:W3CDTF">2021-04-29T19:11:54Z</dcterms:modified>
</cp:coreProperties>
</file>