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Febrero\Editable\"/>
    </mc:Choice>
  </mc:AlternateContent>
  <xr:revisionPtr revIDLastSave="0" documentId="13_ncr:1_{40DB4066-7409-4574-8CAC-119D6FFE28C9}"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externalReferences>
    <externalReference r:id="rId12"/>
    <externalReference r:id="rId13"/>
  </externalReferences>
  <definedNames>
    <definedName name="_xlnm.Print_Area" localSheetId="4">'Numeral 11, Bienes y servicios'!$A$1:$K$153</definedName>
    <definedName name="_xlnm.Print_Area" localSheetId="3">'Numeral 11, Sub 18 '!$A$1:$K$27</definedName>
    <definedName name="_xlnm.Print_Area" localSheetId="6">'Numeral 14 Administración'!$A$1:$E$25</definedName>
    <definedName name="_xlnm.Print_Area" localSheetId="8">'Numeral 19 Administración'!$A$1:$I$19</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3" l="1"/>
  <c r="I21" i="13"/>
  <c r="G22" i="13"/>
  <c r="G21" i="13"/>
  <c r="D22" i="13"/>
  <c r="E21" i="13"/>
  <c r="D21" i="13"/>
  <c r="I20" i="13"/>
  <c r="G20" i="13"/>
  <c r="D20" i="13"/>
  <c r="E20" i="13" s="1"/>
  <c r="I13" i="16" l="1"/>
  <c r="I12" i="16"/>
  <c r="H13" i="16"/>
  <c r="H12" i="16"/>
  <c r="K30" i="10"/>
  <c r="K28" i="10"/>
  <c r="K27" i="10"/>
  <c r="I27" i="10"/>
  <c r="K25" i="10"/>
  <c r="K23" i="10"/>
  <c r="K22" i="10"/>
  <c r="I22" i="10"/>
  <c r="K20" i="10"/>
  <c r="K19" i="10"/>
  <c r="K18" i="10"/>
  <c r="K17" i="10"/>
  <c r="I17" i="10"/>
  <c r="K13" i="10"/>
  <c r="K12" i="10"/>
  <c r="I12" i="10"/>
  <c r="F13" i="16" l="1"/>
  <c r="E22" i="13"/>
  <c r="D19" i="13"/>
  <c r="D18" i="13"/>
  <c r="D17" i="13"/>
  <c r="D16" i="13"/>
  <c r="D15" i="13"/>
  <c r="E15" i="13" s="1"/>
  <c r="D14" i="13"/>
  <c r="D13" i="13"/>
  <c r="D12" i="13"/>
  <c r="I19" i="13"/>
  <c r="G19" i="13"/>
  <c r="I16" i="13"/>
  <c r="G16" i="13"/>
  <c r="I15" i="13"/>
  <c r="G15" i="13"/>
  <c r="I12" i="13"/>
  <c r="G12" i="13"/>
  <c r="E16" i="13" l="1"/>
  <c r="E12" i="13"/>
  <c r="K144" i="10" l="1"/>
  <c r="G143" i="10"/>
  <c r="G142" i="10"/>
  <c r="E142" i="10"/>
  <c r="C142" i="10"/>
  <c r="A142" i="10"/>
  <c r="K139" i="10"/>
  <c r="G138" i="10"/>
  <c r="G137" i="10"/>
  <c r="E137" i="10"/>
  <c r="C137" i="10"/>
  <c r="A137" i="10"/>
  <c r="K134" i="10"/>
  <c r="G133" i="10"/>
  <c r="G132" i="10"/>
  <c r="E132" i="10"/>
  <c r="C132" i="10"/>
  <c r="B132" i="10" s="1"/>
  <c r="A132" i="10"/>
  <c r="K129" i="10"/>
  <c r="G128" i="10"/>
  <c r="G127" i="10"/>
  <c r="E127" i="10"/>
  <c r="C127" i="10"/>
  <c r="B127" i="10" s="1"/>
  <c r="A127" i="10"/>
  <c r="A122" i="10"/>
  <c r="K124" i="10"/>
  <c r="G123" i="10"/>
  <c r="G122" i="10"/>
  <c r="E122" i="10"/>
  <c r="C122" i="10"/>
  <c r="B122" i="10" s="1"/>
  <c r="B137" i="10" l="1"/>
  <c r="K119" i="10"/>
  <c r="G118" i="10"/>
  <c r="G117" i="10"/>
  <c r="E117" i="10"/>
  <c r="C117" i="10"/>
  <c r="B117" i="10" s="1"/>
  <c r="A117" i="10"/>
  <c r="K114" i="10"/>
  <c r="G113" i="10"/>
  <c r="G112" i="10"/>
  <c r="E112" i="10"/>
  <c r="C112" i="10"/>
  <c r="B112" i="10" s="1"/>
  <c r="A112" i="10"/>
  <c r="K109" i="10"/>
  <c r="G107" i="10"/>
  <c r="E107" i="10"/>
  <c r="C107" i="10"/>
  <c r="B107" i="10" s="1"/>
  <c r="A107" i="10"/>
  <c r="K104" i="10"/>
  <c r="G103" i="10"/>
  <c r="G102" i="10"/>
  <c r="E102" i="10"/>
  <c r="C102" i="10"/>
  <c r="B102" i="10" s="1"/>
  <c r="A102" i="10"/>
  <c r="K99" i="10"/>
  <c r="G98" i="10"/>
  <c r="G97" i="10"/>
  <c r="E97" i="10"/>
  <c r="C97" i="10"/>
  <c r="B97" i="10" s="1"/>
  <c r="A97" i="10"/>
  <c r="K94" i="10"/>
  <c r="G93" i="10"/>
  <c r="G92" i="10"/>
  <c r="E92" i="10"/>
  <c r="C92" i="10"/>
  <c r="A92" i="10"/>
  <c r="K89" i="10"/>
  <c r="G88" i="10"/>
  <c r="G87" i="10"/>
  <c r="E87" i="10"/>
  <c r="C87" i="10"/>
  <c r="A87" i="10"/>
  <c r="K84" i="10"/>
  <c r="G83" i="10"/>
  <c r="G82" i="10"/>
  <c r="E82" i="10"/>
  <c r="C82" i="10"/>
  <c r="A82" i="10"/>
  <c r="K79" i="10"/>
  <c r="G78" i="10"/>
  <c r="G77" i="10"/>
  <c r="E77" i="10"/>
  <c r="C77" i="10"/>
  <c r="A77" i="10"/>
  <c r="K74" i="10"/>
  <c r="G73" i="10"/>
  <c r="G72" i="10"/>
  <c r="E72" i="10"/>
  <c r="C72" i="10"/>
  <c r="A72" i="10"/>
  <c r="K69" i="10"/>
  <c r="G68" i="10"/>
  <c r="G67" i="10"/>
  <c r="E67" i="10"/>
  <c r="C67" i="10"/>
  <c r="A67" i="10"/>
  <c r="K64" i="10"/>
  <c r="G63" i="10"/>
  <c r="G62" i="10"/>
  <c r="E62" i="10"/>
  <c r="C62" i="10"/>
  <c r="A62" i="10"/>
  <c r="K59" i="10"/>
  <c r="G58" i="10"/>
  <c r="G57" i="10"/>
  <c r="E57" i="10"/>
  <c r="C57" i="10"/>
  <c r="A57" i="10"/>
  <c r="K54" i="10"/>
  <c r="G53" i="10"/>
  <c r="G52" i="10"/>
  <c r="E52" i="10"/>
  <c r="C52" i="10"/>
  <c r="A52" i="10"/>
  <c r="K49" i="10"/>
  <c r="G48" i="10"/>
  <c r="G47" i="10"/>
  <c r="E47" i="10"/>
  <c r="C47" i="10"/>
  <c r="B47" i="10" s="1"/>
  <c r="K44" i="10"/>
  <c r="C42" i="10"/>
  <c r="B42" i="10" s="1"/>
  <c r="K39" i="10"/>
  <c r="G37" i="10"/>
  <c r="G38" i="10"/>
  <c r="E37" i="10"/>
  <c r="C37" i="10"/>
  <c r="B37" i="10" s="1"/>
  <c r="E32" i="10"/>
  <c r="C32" i="10"/>
  <c r="A47" i="10"/>
  <c r="G43" i="10"/>
  <c r="G42" i="10"/>
  <c r="E42" i="10"/>
  <c r="A42" i="10"/>
  <c r="A37" i="10"/>
  <c r="K34" i="10"/>
  <c r="G33" i="10"/>
  <c r="G32" i="10"/>
  <c r="A32" i="10"/>
  <c r="K29" i="10"/>
  <c r="K24" i="10"/>
  <c r="C27" i="10" l="1"/>
  <c r="E27" i="10"/>
  <c r="G28" i="10"/>
  <c r="G27" i="10"/>
  <c r="E17" i="10" l="1"/>
  <c r="G18" i="10"/>
  <c r="G17" i="10"/>
  <c r="C17" i="10"/>
  <c r="B17" i="10" s="1"/>
  <c r="A17" i="10"/>
  <c r="G22" i="10"/>
  <c r="G23" i="10"/>
  <c r="G13" i="10"/>
  <c r="E22" i="10"/>
  <c r="E12" i="10"/>
  <c r="C22" i="10"/>
  <c r="B22" i="10" s="1"/>
  <c r="A22" i="10"/>
  <c r="A12" i="10"/>
  <c r="B27" i="10"/>
  <c r="K14" i="10"/>
  <c r="G12" i="10"/>
  <c r="C12" i="10"/>
  <c r="B12" i="10" s="1"/>
  <c r="A3" i="13" l="1"/>
  <c r="A6" i="13"/>
  <c r="A7" i="13"/>
  <c r="E19" i="13" l="1"/>
  <c r="E23" i="13" s="1"/>
  <c r="B52" i="10"/>
  <c r="B142" i="10"/>
  <c r="B62" i="10"/>
  <c r="B72" i="10"/>
  <c r="B77" i="10"/>
  <c r="B82" i="10"/>
  <c r="B87" i="10"/>
  <c r="B92" i="10"/>
  <c r="B32" i="10"/>
  <c r="B149" i="10" l="1"/>
  <c r="B67" i="10" l="1"/>
  <c r="B57" i="10"/>
  <c r="B147" i="10" s="1"/>
  <c r="A43" i="6" l="1"/>
  <c r="A3" i="10" s="1"/>
  <c r="A3" i="17" l="1"/>
  <c r="A7" i="17" l="1"/>
  <c r="A7" i="10" s="1"/>
  <c r="A6" i="17"/>
  <c r="A5" i="17"/>
  <c r="A2" i="17"/>
  <c r="A3" i="14" l="1"/>
  <c r="A3" i="16"/>
  <c r="A3" i="2"/>
  <c r="A2" i="10"/>
  <c r="A42" i="6"/>
  <c r="A45" i="6"/>
  <c r="A5" i="10" l="1"/>
  <c r="A6" i="14" l="1"/>
  <c r="A6" i="16"/>
  <c r="A6" i="2"/>
  <c r="A7" i="14" l="1"/>
  <c r="A7" i="16"/>
  <c r="A7" i="2"/>
  <c r="A6" i="10"/>
  <c r="A46" i="6"/>
  <c r="A47" i="6" l="1"/>
  <c r="A8" i="2" l="1"/>
  <c r="A8" i="16" l="1"/>
  <c r="A8" i="14" s="1"/>
  <c r="A8" i="13" s="1"/>
</calcChain>
</file>

<file path=xl/sharedStrings.xml><?xml version="1.0" encoding="utf-8"?>
<sst xmlns="http://schemas.openxmlformats.org/spreadsheetml/2006/main" count="873" uniqueCount="216">
  <si>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</si>
  <si>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</si>
  <si>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</si>
  <si>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</si>
  <si>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</si>
  <si>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</si>
  <si>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</si>
  <si>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</si>
  <si>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</si>
  <si>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</si>
  <si>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</si>
  <si>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</si>
  <si>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</si>
  <si>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</si>
  <si>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</si>
  <si>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</si>
  <si>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</si>
  <si>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</si>
  <si>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</si>
  <si>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</si>
  <si>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</si>
  <si>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</si>
  <si>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</si>
  <si>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</si>
  <si>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</si>
  <si>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</si>
  <si>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</si>
  <si>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</si>
  <si>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</si>
  <si>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</si>
  <si>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</si>
  <si>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</si>
  <si>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</si>
  <si>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</si>
  <si>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</si>
  <si>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</si>
  <si>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</si>
  <si>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</si>
  <si>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</si>
  <si>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</si>
  <si>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</si>
  <si>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</si>
  <si>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</si>
  <si>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</si>
  <si>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</si>
  <si>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</si>
  <si>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</si>
  <si>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</si>
  <si>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</si>
  <si>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</si>
  <si>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</si>
  <si>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</si>
  <si>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</si>
  <si>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</si>
  <si>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</si>
  <si>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</si>
  <si>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</si>
  <si>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</si>
  <si>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</si>
  <si>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</si>
  <si>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</si>
  <si>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</si>
  <si>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</si>
  <si>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</si>
  <si>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</si>
  <si>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</si>
  <si>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</si>
  <si>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</si>
  <si>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</si>
  <si>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</si>
  <si>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</si>
  <si>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</si>
  <si>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</si>
  <si>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</si>
  <si>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</si>
  <si>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</si>
  <si>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</si>
  <si>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</si>
  <si>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</si>
  <si>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</si>
  <si>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</si>
  <si>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</si>
  <si>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</si>
  <si>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</si>
  <si>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</si>
  <si>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</si>
  <si>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</si>
  <si>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</si>
  <si>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</si>
  <si>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</si>
  <si>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</si>
  <si>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</si>
  <si>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</si>
  <si>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</si>
  <si>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</si>
  <si>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</si>
  <si>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</si>
  <si>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</si>
  <si>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</si>
  <si>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</si>
  <si>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</si>
  <si>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</si>
  <si>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</si>
  <si>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</si>
  <si>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</si>
  <si>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</si>
  <si>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</si>
  <si>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</si>
  <si>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</si>
  <si>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</si>
  <si>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</si>
  <si>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</si>
  <si>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</si>
  <si>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</si>
  <si>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</si>
  <si>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</si>
  <si>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</si>
  <si>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</si>
  <si>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</si>
  <si>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</si>
  <si>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</si>
  <si>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</si>
  <si>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</si>
  <si>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Chimaltenango</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</si>
  <si>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</si>
  <si>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</si>
  <si>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</si>
  <si>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</si>
  <si>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</si>
  <si>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</si>
  <si>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</si>
  <si>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</si>
  <si>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</si>
  <si>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</si>
  <si>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</si>
  <si>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</si>
  <si>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</si>
  <si>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</si>
  <si>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</si>
  <si>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</si>
  <si>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</si>
  <si>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</si>
  <si>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</si>
  <si>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</si>
  <si>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</si>
  <si>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</si>
  <si>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</si>
  <si>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</si>
  <si>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</si>
  <si>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</si>
  <si>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</si>
  <si>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</si>
  <si>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</si>
  <si>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</si>
  <si>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</si>
  <si>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</si>
  <si>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</si>
  <si>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</si>
  <si>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</si>
  <si>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</si>
  <si>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</si>
  <si>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</si>
  <si>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</si>
  <si>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</si>
  <si>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</si>
  <si>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</si>
  <si>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</si>
  <si>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</si>
  <si>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</si>
  <si>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</si>
  <si>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</si>
  <si>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</si>
  <si>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</si>
  <si>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</si>
  <si>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</si>
  <si>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</si>
  <si>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</si>
  <si>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</si>
  <si>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</si>
  <si>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</si>
  <si>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</si>
  <si>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</si>
  <si>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</si>
  <si>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</si>
  <si>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</si>
  <si>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</si>
  <si>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Responsable de Actualización de la información: Hortencia Margarita Diaz Alvarez</t>
  </si>
  <si>
    <r>
      <rPr>
        <b/>
        <sz val="14"/>
        <color theme="1"/>
        <rFont val="Calibri"/>
        <family val="2"/>
        <scheme val="minor"/>
      </rPr>
      <t xml:space="preserve">Elaborado: </t>
    </r>
    <r>
      <rPr>
        <sz val="14"/>
        <color theme="1"/>
        <rFont val="Calibri"/>
        <family val="2"/>
        <scheme val="minor"/>
      </rPr>
      <t xml:space="preserve"> </t>
    </r>
  </si>
  <si>
    <t>Gobernación Departamental de Chimaltenango, 1a avenida 2-15 zona 3, frente al parque central.</t>
  </si>
  <si>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</si>
  <si>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</si>
  <si>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</si>
  <si>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</si>
  <si>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</si>
  <si>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</si>
  <si>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</si>
  <si>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</si>
  <si>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</si>
  <si>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</si>
  <si>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</si>
  <si>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</si>
  <si>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</si>
  <si>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</si>
  <si>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Mes de Actualización: Febrero 2021</t>
  </si>
  <si>
    <t xml:space="preserve"> 02.diciembre.2020 Hora: 15:16:33 p.m.</t>
  </si>
  <si>
    <t>07.diciembre.2020 Hora: 09:52:12 a.m.</t>
  </si>
  <si>
    <t>16.diciembre.2020 Hora: 19:30:03 p.m.</t>
  </si>
  <si>
    <t>Director (a): Adela de los Angeles Robles Rosales</t>
  </si>
  <si>
    <t>ARRENDAMIENTO DE 3 FOTOCOPIADORAS MULTIFUNCIONALES PARA IMPRESIONES, REPRODUCCIONES Y ESCANEO DE DOCUMENTOS, PARA LA SECRETARÍA PRESIDENCIAL DE LA MUJER</t>
  </si>
  <si>
    <t>SERVICIO DE ENERGÍA ELÉCTRICA CONTADOR S63158.; CONTADOR T29105; CONTADOR S41877.</t>
  </si>
  <si>
    <t>SERVICIO DE AGUA POTABLE PARA PROVEER AL PERSONAL DE LA SECRETARÍA PRESIDENCIAL DE LA MUJER, CONTADOR 70229261.</t>
  </si>
  <si>
    <t>ARRENDAMIENTO DE EQUIPO</t>
  </si>
  <si>
    <t>LA SECRETARÍA PRESIDENCIAL DE LA MUJER -SEPREM-, CARECE DE EQUIPOS DESTINADOS PARA FOTOCOPIADORAS MULTIFUNCIONALES PARA IMPRESIONES, REPRODUCCIONES Y ESCANEO DE DOCUMENTOS.</t>
  </si>
  <si>
    <t>SERVICIO DE TELEFONÍA FIJA PARA PROVEER AL PERSONAL DE LAS DIFERENTES DIRECCIONES DE LA SECRETARÍA PRESIDENCIAL DE LA MUJER, PERIODO 02/01/2021 AL 01/02/2021, NUMERO 2207-6400; 2230-0977; 2230-0982; 2230-0981; 2220-6318.</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</si>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</sst>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67">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2" fillId="0" borderId="21" xfId="0" applyNumberFormat="1" applyFont="1" applyFill="1" applyBorder="1" applyAlignment="1">
      <alignment vertical="center"/>
    </xf>
    <xf numFmtId="165" fontId="14" fillId="0" borderId="0" xfId="0" applyNumberFormat="1" applyFont="1" applyFill="1" applyBorder="1"/>
    <xf numFmtId="168" fontId="14" fillId="0" borderId="0" xfId="0" applyNumberFormat="1" applyFont="1" applyFill="1" applyBorder="1"/>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24" fillId="0" borderId="0" xfId="0" applyFont="1" applyBorder="1"/>
    <xf numFmtId="0" fontId="13" fillId="0" borderId="0" xfId="0" applyFont="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14" fillId="0" borderId="15" xfId="0"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6" fillId="0" borderId="0" xfId="0" applyNumberFormat="1" applyFont="1" applyFill="1" applyBorder="1"/>
    <xf numFmtId="0" fontId="23" fillId="0" borderId="1" xfId="0" applyFont="1" applyFill="1" applyBorder="1" applyAlignment="1">
      <alignment horizontal="center" vertical="center"/>
    </xf>
    <xf numFmtId="165" fontId="0" fillId="0" borderId="0" xfId="0" applyNumberFormat="1" applyAlignment="1">
      <alignment vertical="center"/>
    </xf>
    <xf numFmtId="0" fontId="0" fillId="6" borderId="0" xfId="0" applyFont="1" applyFill="1"/>
    <xf numFmtId="0" fontId="15" fillId="0" borderId="47" xfId="0" applyFont="1" applyFill="1" applyBorder="1" applyAlignment="1">
      <alignment horizontal="center" vertical="center"/>
    </xf>
    <xf numFmtId="0" fontId="2" fillId="6" borderId="48" xfId="0" applyFont="1" applyFill="1" applyBorder="1" applyAlignment="1">
      <alignment horizontal="center" vertical="center"/>
    </xf>
    <xf numFmtId="0" fontId="13" fillId="0" borderId="20" xfId="0" applyFont="1" applyFill="1" applyBorder="1" applyAlignment="1">
      <alignment horizontal="center" vertical="center"/>
    </xf>
    <xf numFmtId="0" fontId="14" fillId="0" borderId="47" xfId="0" applyFont="1" applyFill="1" applyBorder="1"/>
    <xf numFmtId="0" fontId="0" fillId="6" borderId="48" xfId="0" applyFont="1" applyFill="1" applyBorder="1"/>
    <xf numFmtId="0" fontId="13" fillId="0" borderId="47" xfId="0" applyFont="1" applyBorder="1"/>
    <xf numFmtId="0" fontId="25" fillId="6" borderId="48" xfId="0" applyFont="1" applyFill="1" applyBorder="1"/>
    <xf numFmtId="0" fontId="24" fillId="0" borderId="47" xfId="0" applyFont="1" applyBorder="1"/>
    <xf numFmtId="0" fontId="24" fillId="0" borderId="49" xfId="0" applyFont="1" applyFill="1" applyBorder="1"/>
    <xf numFmtId="0" fontId="24" fillId="0" borderId="8" xfId="0" applyFont="1" applyFill="1" applyBorder="1"/>
    <xf numFmtId="0" fontId="13" fillId="0" borderId="8" xfId="0" applyFont="1" applyFill="1" applyBorder="1"/>
    <xf numFmtId="0" fontId="25" fillId="6" borderId="50" xfId="0" applyFont="1" applyFill="1" applyBorder="1"/>
    <xf numFmtId="14" fontId="23"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5"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4" fillId="3" borderId="0" xfId="0" applyFont="1" applyFill="1"/>
    <xf numFmtId="0" fontId="23" fillId="0" borderId="6"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0" fontId="23" fillId="0" borderId="6" xfId="0" applyFont="1" applyFill="1" applyBorder="1" applyAlignment="1">
      <alignment horizontal="center" vertical="center"/>
    </xf>
    <xf numFmtId="14" fontId="23" fillId="0" borderId="1" xfId="0" applyNumberFormat="1" applyFont="1" applyFill="1" applyBorder="1" applyAlignment="1">
      <alignment horizontal="center" vertical="top"/>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6" fillId="0" borderId="10" xfId="0" applyFont="1" applyFill="1" applyBorder="1" applyAlignment="1">
      <alignment horizontal="left" vertical="center"/>
    </xf>
    <xf numFmtId="0" fontId="14" fillId="0" borderId="10" xfId="0" applyFont="1" applyFill="1" applyBorder="1" applyAlignment="1">
      <alignment horizontal="left" vertical="center"/>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4" fillId="3" borderId="0" xfId="0" applyFont="1" applyFill="1" applyBorder="1"/>
    <xf numFmtId="165" fontId="14" fillId="3" borderId="0" xfId="0" applyNumberFormat="1" applyFont="1" applyFill="1" applyBorder="1" applyAlignment="1">
      <alignment vertical="top"/>
    </xf>
    <xf numFmtId="43" fontId="14" fillId="3" borderId="0" xfId="0" applyNumberFormat="1" applyFont="1" applyFill="1" applyBorder="1" applyAlignment="1">
      <alignment vertical="top"/>
    </xf>
    <xf numFmtId="0" fontId="14" fillId="3" borderId="0" xfId="0" applyFont="1" applyFill="1" applyBorder="1" applyAlignment="1">
      <alignment vertical="top"/>
    </xf>
    <xf numFmtId="166" fontId="14" fillId="3" borderId="0" xfId="3" applyFont="1" applyFill="1" applyBorder="1"/>
    <xf numFmtId="0" fontId="14" fillId="3" borderId="28" xfId="0" applyFont="1" applyFill="1" applyBorder="1"/>
    <xf numFmtId="166" fontId="14" fillId="3" borderId="28" xfId="3" applyFont="1" applyFill="1" applyBorder="1"/>
    <xf numFmtId="4" fontId="14" fillId="3" borderId="0" xfId="0" applyNumberFormat="1" applyFont="1" applyFill="1"/>
    <xf numFmtId="0" fontId="24" fillId="3" borderId="0" xfId="0" applyFont="1" applyFill="1"/>
    <xf numFmtId="49" fontId="4" fillId="0" borderId="11" xfId="0" applyNumberFormat="1"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3" xfId="0" applyFont="1" applyFill="1" applyBorder="1" applyAlignment="1">
      <alignment horizontal="justify" vertical="top" wrapText="1"/>
    </xf>
    <xf numFmtId="14" fontId="4" fillId="0" borderId="13" xfId="0" applyNumberFormat="1" applyFont="1" applyFill="1" applyBorder="1" applyAlignment="1">
      <alignment horizontal="left"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16" fillId="0" borderId="1" xfId="0" applyFont="1" applyFill="1" applyBorder="1" applyAlignment="1">
      <alignment vertical="center" wrapText="1"/>
    </xf>
    <xf numFmtId="0" fontId="16" fillId="0" borderId="15" xfId="0" applyFont="1" applyFill="1" applyBorder="1" applyAlignment="1">
      <alignment vertical="center"/>
    </xf>
    <xf numFmtId="0" fontId="16" fillId="0" borderId="19"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0" fillId="0" borderId="16" xfId="0" applyFont="1" applyFill="1" applyBorder="1" applyAlignment="1">
      <alignment vertical="center"/>
    </xf>
    <xf numFmtId="0" fontId="0" fillId="0" borderId="31" xfId="0" applyFont="1" applyFill="1" applyBorder="1"/>
    <xf numFmtId="14" fontId="4" fillId="0" borderId="13"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 xfId="0" applyFont="1" applyFill="1" applyBorder="1" applyAlignment="1">
      <alignment horizontal="left" vertical="top"/>
    </xf>
    <xf numFmtId="0" fontId="14" fillId="0" borderId="21" xfId="0" applyFont="1" applyFill="1" applyBorder="1" applyAlignment="1">
      <alignment horizontal="left" vertical="top"/>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45" xfId="0" applyFont="1" applyFill="1" applyBorder="1" applyAlignment="1">
      <alignment horizontal="left"/>
    </xf>
    <xf numFmtId="0" fontId="16" fillId="0" borderId="46" xfId="0" applyFont="1" applyFill="1" applyBorder="1" applyAlignment="1">
      <alignment horizontal="left"/>
    </xf>
    <xf numFmtId="14" fontId="14" fillId="0" borderId="43" xfId="0" applyNumberFormat="1"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21" xfId="0" applyFont="1" applyFill="1" applyBorder="1" applyAlignment="1">
      <alignment horizontal="center" vertical="center" wrapText="1"/>
    </xf>
    <xf numFmtId="0" fontId="16" fillId="0" borderId="21" xfId="0" applyFont="1" applyFill="1" applyBorder="1" applyAlignment="1">
      <alignment horizontal="left" vertical="top"/>
    </xf>
    <xf numFmtId="0" fontId="13" fillId="0" borderId="49" xfId="0" applyFont="1" applyFill="1" applyBorder="1" applyAlignment="1">
      <alignment horizontal="left" wrapText="1"/>
    </xf>
    <xf numFmtId="0" fontId="13" fillId="0" borderId="8" xfId="0" applyFont="1" applyFill="1" applyBorder="1" applyAlignment="1">
      <alignment horizontal="left" wrapText="1"/>
    </xf>
    <xf numFmtId="0" fontId="13" fillId="0" borderId="50" xfId="0" applyFont="1" applyFill="1" applyBorder="1" applyAlignment="1">
      <alignment horizontal="left" wrapText="1"/>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 xfId="0" applyFont="1" applyFill="1" applyBorder="1" applyAlignment="1">
      <alignment horizontal="left" vertical="top"/>
    </xf>
    <xf numFmtId="0" fontId="14" fillId="0" borderId="43" xfId="0" applyFont="1" applyFill="1" applyBorder="1" applyAlignment="1">
      <alignment vertical="center" wrapText="1"/>
    </xf>
    <xf numFmtId="0" fontId="25" fillId="0" borderId="0" xfId="0" applyFont="1" applyBorder="1" applyAlignment="1">
      <alignment horizontal="center"/>
    </xf>
    <xf numFmtId="165" fontId="14" fillId="0" borderId="2"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4" fontId="14" fillId="0" borderId="44" xfId="0" applyNumberFormat="1" applyFont="1" applyFill="1" applyBorder="1" applyAlignment="1">
      <alignment vertical="center" wrapText="1"/>
    </xf>
    <xf numFmtId="14" fontId="14" fillId="0" borderId="17" xfId="0" applyNumberFormat="1" applyFont="1" applyFill="1" applyBorder="1" applyAlignment="1">
      <alignment vertical="center" wrapText="1"/>
    </xf>
    <xf numFmtId="0" fontId="14" fillId="0" borderId="17" xfId="0" applyFont="1" applyFill="1" applyBorder="1" applyAlignment="1">
      <alignment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9" fillId="0" borderId="47" xfId="0" applyFont="1" applyFill="1" applyBorder="1" applyAlignment="1">
      <alignment horizontal="left" wrapText="1"/>
    </xf>
    <xf numFmtId="0" fontId="9" fillId="0" borderId="0" xfId="0" applyFont="1" applyFill="1" applyBorder="1" applyAlignment="1">
      <alignment horizontal="left" wrapText="1"/>
    </xf>
    <xf numFmtId="0" fontId="9" fillId="0" borderId="48" xfId="0" applyFont="1" applyFill="1" applyBorder="1" applyAlignment="1">
      <alignment horizontal="left"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14" fontId="23" fillId="0" borderId="6"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14" fontId="23" fillId="0" borderId="7"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0" xfId="0" applyFont="1" applyBorder="1" applyAlignment="1">
      <alignment horizontal="left"/>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0</xdr:col>
      <xdr:colOff>2444750</xdr:colOff>
      <xdr:row>40</xdr:row>
      <xdr:rowOff>0</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3</xdr:col>
      <xdr:colOff>355487</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JERCICIO%20FISCAL%202021\CUR%202021\CONTROL%20DE%20CU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s>
    <sheetDataSet>
      <sheetData sheetId="0"/>
      <sheetData sheetId="1">
        <row r="8">
          <cell r="C8" t="str">
            <v>ARRENDAMIENTO DE BIENES INMUEBLES  (Art.43 inciso e)</v>
          </cell>
          <cell r="D8" t="str">
            <v>GARCIA TZUL DE NORATO HERMINIA LEONOR</v>
          </cell>
          <cell r="E8">
            <v>29355850</v>
          </cell>
          <cell r="F8" t="str">
            <v>ARRENDAMIENTO DE BIEN INMUEBLE PARA LA OFICINA DE LA SEDE DEPARTAMENTAL DE LA SECRETARÍA PRESIDENCIAL DE LA MUJER, EN EL DEPARTAMENTO DE TOTONICAPÁN, PERIODO DE FEBRERO 2021, SEGÚN ACTA ADMINISTRATIVA 1-2021.</v>
          </cell>
          <cell r="G8">
            <v>2500</v>
          </cell>
          <cell r="H8" t="str">
            <v>151 ARRENDAMIENTO DE EDIFICIOS Y LOCALES</v>
          </cell>
          <cell r="K8">
            <v>13844369</v>
          </cell>
          <cell r="M8" t="str">
            <v>ACTA ADMINISTRATIVA 1-2021</v>
          </cell>
          <cell r="O8" t="str">
            <v>01/01/2021 AL 31/12/2021</v>
          </cell>
        </row>
        <row r="9">
          <cell r="D9" t="str">
            <v>COMUNICACIONES METROPOLITANAS CABLECOLOR  SOCIEDAD ANONIMA</v>
          </cell>
          <cell r="E9">
            <v>81510780</v>
          </cell>
          <cell r="F9" t="str">
            <v>SERVICIO DE ENLACE DE INTERNET CORPORATIVO DE 35 MBS PARA LA SECRETARÍA PRESIDENCIAL DE LA MUJER, PERIODO FEBRERO 2021, SEGÚN ACTA ADMINISTRATIVA 2-2021.</v>
          </cell>
          <cell r="G9">
            <v>1446.9</v>
          </cell>
          <cell r="H9" t="str">
            <v>113 TELEFONÍA</v>
          </cell>
          <cell r="K9">
            <v>13756907</v>
          </cell>
          <cell r="M9" t="str">
            <v>ACTA ADMINISTRATIVA 2-2021</v>
          </cell>
          <cell r="N9">
            <v>44200</v>
          </cell>
          <cell r="O9" t="str">
            <v>04/01/2021 AL 31/012/2021</v>
          </cell>
        </row>
        <row r="10">
          <cell r="C10" t="str">
            <v>COMPRA DIRECTA CON OFERTA ELECTRÓNICA (ART. 43 LCE INCISO B)</v>
          </cell>
          <cell r="D10" t="str">
            <v>RICOH DE GUATEMALA  SOCIEDAD ANONIMA</v>
          </cell>
          <cell r="E10">
            <v>4925343</v>
          </cell>
          <cell r="F10" t="str">
            <v>SERVICIO DE ARRENDAMIENTO DE 3 FOTOCOPIADORAS MULTIFUNCIONALES PARA IMPRESIONES, REPRODUCCIONES Y ESCANEO DE DOCUMENTOS, PARA LA SECRETARÍA PRESIDENCIAL DE LA MUJER, CORRESPONDIENTE AL PERIODO DEL 04 AL 31 DE ENERO DEL AÑO 2021, SEGÚN ACTA ADMINISTRATIVA 3-2021.</v>
          </cell>
          <cell r="G10">
            <v>4000</v>
          </cell>
          <cell r="H10" t="str">
            <v>153 ARRENDAMIENTO DE MÁQUINAS Y EQUIPOS DE OFICINA</v>
          </cell>
          <cell r="K10">
            <v>13756842</v>
          </cell>
          <cell r="M10" t="str">
            <v>ACTA ADMINISTRATIVA 3-2021</v>
          </cell>
          <cell r="N10">
            <v>44200</v>
          </cell>
          <cell r="O10" t="str">
            <v>04/01/2021 AL 31/012/2021</v>
          </cell>
        </row>
        <row r="11">
          <cell r="D11" t="str">
            <v>RICOH DE GUATEMALA  SOCIEDAD ANONIMA</v>
          </cell>
          <cell r="E11">
            <v>4925343</v>
          </cell>
          <cell r="F11" t="str">
            <v>SERVICIO DE ARRENDAMIENTO DE 3 FOTOCOPIADORAS MULTIFUNCIONALES PARA IMPRESIONES, REPRODUCCIONES Y ESCANEO DE DOCUMENTOS, PARA LA SECRETARÍA PRESIDENCIAL DE LA MUJER, PERIODO FEBRERO 2021, SEGÚN ACTA ADMINISTRATIVA 3-2021.</v>
          </cell>
          <cell r="G11">
            <v>4000</v>
          </cell>
          <cell r="H11" t="str">
            <v>153 ARRENDAMIENTO DE MÁQUINAS Y EQUIPOS DE OFICINA</v>
          </cell>
          <cell r="K11">
            <v>13756842</v>
          </cell>
          <cell r="M11" t="str">
            <v>ACTA ADMINISTRATIVA 3-2021</v>
          </cell>
          <cell r="N11">
            <v>44200</v>
          </cell>
          <cell r="O11" t="str">
            <v>04/01/2021 AL 31/012/2021</v>
          </cell>
        </row>
        <row r="12">
          <cell r="C12" t="str">
            <v>PROCEDIMIENTOS REGULADOS POR EL ARTÍCULO 44 LCE (CASOS DE EXCEPCIÓN)</v>
          </cell>
          <cell r="D12" t="str">
            <v>EMPRESA ELECTRICA DE GUATEMALA SOCIEDAD ANONIMA</v>
          </cell>
          <cell r="E12">
            <v>326445</v>
          </cell>
          <cell r="F12" t="str">
            <v>PAGO DE SERVICIO DE ENERGÍA ELÉCTRICA PARA LAS OFICINAS DE LA SECRETARÍA PRESIDENCIAL DE LA MUJER, PERIODO 09/01/2021 AL 08/02/2021, CONTADOR: S63158.</v>
          </cell>
          <cell r="G12">
            <v>5131.3500000000004</v>
          </cell>
          <cell r="H12" t="str">
            <v>111 
ENERGÍA ELÉCTRICA</v>
          </cell>
        </row>
        <row r="13">
          <cell r="D13" t="str">
            <v>EMPRESA ELECTRICA DE GUATEMALA SOCIEDAD ANONIMA</v>
          </cell>
          <cell r="E13">
            <v>326445</v>
          </cell>
          <cell r="F13" t="str">
            <v>PAGO DE SERVICIO DE ENERGÍA ELÉCTRICA PARA LAS OFICINAS DE LA SECRETARÍA PRESIDENCIAL DE LA MUJER, PERIODO 09/01/2021 AL 08/02/2021, CONTADOR: T29105.</v>
          </cell>
          <cell r="G13">
            <v>1942.33</v>
          </cell>
          <cell r="H13" t="str">
            <v>111 
ENERGÍA ELÉCTRICA</v>
          </cell>
        </row>
        <row r="14">
          <cell r="F14" t="str">
            <v>SERVICIO DE ENERGÍA ELÉCTRICA PARA LAS INSTALACIONES DE LA BODEGA DE LA ZONA 18, DONDE SE ENCUENTRA LABORANDO EL PERSONAL DE LA SECRETARÍA PRESIDENCIAL DE LA MUJER, CONTADOR S41877, PERIODO DEL 21/01/2021 AL 18/02/2021.</v>
          </cell>
          <cell r="G14">
            <v>137.79</v>
          </cell>
        </row>
        <row r="15">
          <cell r="D15" t="str">
            <v>TELECOMUNICACIONES DE GUATEMALA  SOCIEDAD ANONIMA</v>
          </cell>
          <cell r="E15">
            <v>9929290</v>
          </cell>
          <cell r="F15" t="str">
            <v>PAGO DE SERVICIO DE TELEFONÍA FIJA AL PERSONAL DE LAS DIFERENTES DIRECCIONES DE LA SECRETARÍA PRESIDENCIAL DE LA MUJER, PERIODO DEL 02/01/2021 AL 01/02/2021, NUMERO 2207-9400.</v>
          </cell>
          <cell r="G15">
            <v>2559.41</v>
          </cell>
          <cell r="H15" t="str">
            <v>113 
TELEFONÍA</v>
          </cell>
        </row>
        <row r="16">
          <cell r="C16" t="str">
            <v>PROCEDIMIENTOS REGULADOS POR EL ARTÍCULO 44 LCE (CASOS DE EXCEPCIÓN)</v>
          </cell>
          <cell r="D16" t="str">
            <v>TELECOMUNICACIONES DE GUATEMALA  SOCIEDAD ANONIMA</v>
          </cell>
          <cell r="F16" t="str">
            <v>PAGO DE SERVICIO DE TELEFONÍA FIJA AL PERSONAL DE LAS DIFERENTES DIRECCIONES DE LA SECRETARÍA PRESIDENCIAL DE LA MUJER, PERIODO DEL 02/01/2021 AL 01/02/2021, NUMERO 2220-6318.</v>
          </cell>
          <cell r="G16">
            <v>55</v>
          </cell>
          <cell r="H16" t="str">
            <v>113 
TELEFONÍA</v>
          </cell>
        </row>
        <row r="17">
          <cell r="C17" t="str">
            <v>PROCEDIMIENTOS REGULADOS POR EL ARTÍCULO 44 LCE (CASOS DE EXCEPCIÓN)</v>
          </cell>
          <cell r="D17" t="str">
            <v>TELECOMUNICACIONES DE GUATEMALA  SOCIEDAD ANONIMA</v>
          </cell>
          <cell r="E17">
            <v>9929290</v>
          </cell>
          <cell r="F17" t="str">
            <v>SERVICIO DE TELEFONÍA FIJA PARA PROVEER AL PERSONAL DE LAS DIFERENTES DIRECCIONES DE LA SECRETARÍA PRESIDENCIAL DE LA MUJER, PERIODO 02/01/2021 AL 01/02/2021, NUMERO 2230-0977; 2230-0982; 2230-0981.</v>
          </cell>
          <cell r="G17">
            <v>159</v>
          </cell>
          <cell r="H17" t="str">
            <v>113 
TELEFONÍA</v>
          </cell>
        </row>
        <row r="18">
          <cell r="C18" t="str">
            <v>PROCEDIMIENTOS REGULADOS POR EL ARTÍCULO 44 LCE (CASOS DE EXCEPCIÓN)</v>
          </cell>
          <cell r="D18" t="str">
            <v>EMPRESA MUNICIPAL DE AGUA DE LA CIUDAD DE GUATEMALA</v>
          </cell>
          <cell r="E18">
            <v>3306518</v>
          </cell>
          <cell r="F18" t="str">
            <v>SERVICIO DE AGUA POTABLE PARA PROVEER AL PERSONAL DE LA SECRETARÍA PRESIDENCIAL DE LA MUJER, PERÍODO DEL 18/01/2021 AL 17/02/2021, CONTADOR 70229261.</v>
          </cell>
          <cell r="G18">
            <v>2549.0700000000002</v>
          </cell>
          <cell r="H18" t="str">
            <v>112 
AGUA</v>
          </cell>
        </row>
        <row r="19">
          <cell r="C19" t="str">
            <v>PROCEDIMIENTOS REGULADOS POR EL ARTÍCULO 44 LCE (CASOS DE EXCEPCIÓN)</v>
          </cell>
          <cell r="D19" t="str">
            <v>ARREAGA JIMENEZ OSCAR RENE</v>
          </cell>
          <cell r="E19">
            <v>2529416</v>
          </cell>
          <cell r="F19" t="str">
            <v>SERVICIO DE EXTRACCIÓN DE BASURA EN LAS INSTALACIONES DE LA SECRETARÍA PRESIDENCIAL DE LA MUJER, -SEPREM-, CORRESPONDIENTE AL MES DE FEBRERO 2021.</v>
          </cell>
          <cell r="G19">
            <v>150</v>
          </cell>
          <cell r="H19" t="str">
            <v>115 
EXTRACCIÓN DE BASURA Y DESTRUCCIÓN DE DESECHOS SÓLIDOS</v>
          </cell>
        </row>
        <row r="20">
          <cell r="C20" t="str">
            <v>COMPRA DE BAJA CUANTÍA (ART.43 INCISO A)</v>
          </cell>
          <cell r="D20" t="str">
            <v>CARGO EXPRESO, SOCIEDAD ANONIMA</v>
          </cell>
          <cell r="E20">
            <v>5750814</v>
          </cell>
          <cell r="F20" t="str">
            <v>SERVICIO DE MENSAJERÍA PARA EL ENVIÓ Y TRASLADO DE CORRESPONDENCIA DE DOCUMENTOS A LAS SEDES DEPARTAMENTALES DE LA SECRETARÍA PRESIDENCIAL DE LA MUJER Y VICEVERSA, PERIODO ENERO 2021.</v>
          </cell>
          <cell r="G20">
            <v>324</v>
          </cell>
          <cell r="H20" t="str">
            <v>114 
CORREOS Y TELÉGRAFOS</v>
          </cell>
        </row>
        <row r="21">
          <cell r="C21" t="str">
            <v>COMPRA DE BAJA CUANTÍA (ART.43 INCISO A)</v>
          </cell>
          <cell r="D21" t="str">
            <v>VASQUEZ LOPEZ YOVANI</v>
          </cell>
          <cell r="E21">
            <v>84983566</v>
          </cell>
          <cell r="F21" t="str">
            <v>SERVIDOR DE DOMINIO, POR EL PERIODO DEL 01/03/2021 AL 28/02/2022, QUE ACTUE COMO INTERMEDIARIO ENTRE EL PROVEEDOR DE NOMBRE DE DOMINIO PRINCIPAL Y EL HOST DE PÁGINAS WEB Y OTROS SERVIDORES LOCALES PARA CONTAR CON REDUNDANCIA, TOLERANCIA A FALLAS Y ATAQUES.</v>
          </cell>
          <cell r="G21">
            <v>2500</v>
          </cell>
          <cell r="H21" t="str">
            <v>158 
DERECHOS DE BIENES INTANGIBLES</v>
          </cell>
        </row>
        <row r="22">
          <cell r="C22" t="str">
            <v>COMPRA DE BAJA CUANTÍA (ART.43 INCISO A)</v>
          </cell>
          <cell r="D22" t="str">
            <v>VITATRAC SOCIEDAD ANONIMA</v>
          </cell>
          <cell r="E22">
            <v>1045121</v>
          </cell>
          <cell r="F22" t="str">
            <v>SERVICIO MENOR Y REPARACIÓN DEL VEHICULO MARCA: MITSUBISHI, LÍNEA: MONTERO GLX, MODELO 2007, PLACA O-217BBJ, CON EL FIN DE MANTENER EN FUNCIONAMIENTO ADECUADO A LA FLOTILLA DE VEHÍCULOS PROPIEDAD DE LA SECRETARÍA PRESIDENCIAL DE LA MUJER.</v>
          </cell>
          <cell r="G22">
            <v>5670</v>
          </cell>
          <cell r="H22" t="str">
            <v>165 
MANTENIMIENTO Y REPARACIÓN DE MEDIOS DE TRANSPORTE</v>
          </cell>
        </row>
        <row r="23">
          <cell r="C23" t="str">
            <v>COMPRA DE BAJA CUANTÍA (ART.43 INCISO A)</v>
          </cell>
          <cell r="D23" t="str">
            <v>VITATRAC SOCIEDAD ANONIMA</v>
          </cell>
          <cell r="E23">
            <v>1045121</v>
          </cell>
          <cell r="F23" t="str">
            <v>SERVICIO DE MANTENIMIENTO Y REPARACIÓN AL VEHICULO MARCA DAIHATSU, LINEA: TERIOS PLACA: O-328BBH, CON EL FIN DE MANTENER EN FUNCIONAMIENTO ADECUADO A LA FLOTILLA DE VEHÍCULOS PROPIEDAD DE LA SECRETARÍA PRESIDENCIAL DE LA MUJER.</v>
          </cell>
          <cell r="G23">
            <v>10299</v>
          </cell>
          <cell r="H23" t="str">
            <v>165 
MANTENIMIENTO Y REPARACIÓN DE MEDIOS DE TRANSPORTE</v>
          </cell>
        </row>
        <row r="24">
          <cell r="C24" t="str">
            <v>COMPRA DE BAJA CUANTÍA (ART.43 INCISO A)</v>
          </cell>
          <cell r="D24" t="str">
            <v>RAPIMEC   SOCIEDAD ANONIMA</v>
          </cell>
          <cell r="E24">
            <v>28811410</v>
          </cell>
          <cell r="F24" t="str">
            <v>SERVICIO DE REPARACIÓN AL VEHICULO MARCA DAIHATSU, LÍNEA: TERIOS, PLACA: O-330BBH, CON EL FIN DE MANTENER EN FUNCIONAMIENTO ADECUADO A LA FLOTILLA DE VEHÍCULOS PROPIEDAD DE LA SECRETARÍA PRESIDENCIAL DE LA MUJER.</v>
          </cell>
          <cell r="G24">
            <v>2750</v>
          </cell>
          <cell r="H24" t="str">
            <v>165 
MANTENIMIENTO Y REPARACIÓN DE MEDIOS DE TRANSPORTE</v>
          </cell>
        </row>
        <row r="25">
          <cell r="C25" t="str">
            <v>COMPRA DE BAJA CUANTÍA (ART.43 INCISO A)</v>
          </cell>
          <cell r="D25" t="str">
            <v>RAPIMEC   SOCIEDAD ANONIMA</v>
          </cell>
          <cell r="E25">
            <v>28811410</v>
          </cell>
          <cell r="F25" t="str">
            <v>SERVICIO DE REPARACIÓN DE STARTER AL VEHICULO MARCA MITSUBISHI, LINEA NATIVA GLS 4WD PLACA O-667BBF, CON EL FIN DE MANTENER EN FUNCIONAMIENTO ADECUADO A LA FLOTILLA DE VEHICULOS PROPIEDAD DE LA SECRETARÍA PRESIDENCIAL DE LA MUJER.</v>
          </cell>
          <cell r="G25">
            <v>2530</v>
          </cell>
          <cell r="H25" t="str">
            <v>165 
MANTENIMIENTO Y REPARACIÓN DE MEDIOS DE TRANSPORTE</v>
          </cell>
        </row>
        <row r="26">
          <cell r="C26" t="str">
            <v>NO APLICA LEY DE CONTRATACIONES DEL ESTADO</v>
          </cell>
          <cell r="D26" t="str">
            <v>MÉNDEZ RAMÍREZ SANDRA LISSETH</v>
          </cell>
          <cell r="E26">
            <v>46027998</v>
          </cell>
          <cell r="F26" t="str">
            <v>PAGO DE 12 DÍAS DE VACACIONES A SANDRA LISSETH MÉNDEZ RAMÍREZ, CORRESPONDIENTE AL PERIODO LABORADO DEL 02/01/2020 AL 31/12/2020.</v>
          </cell>
          <cell r="G26">
            <v>2400</v>
          </cell>
          <cell r="H26" t="str">
            <v>415 
VACACIONES PAGADAS POR RETIRO</v>
          </cell>
        </row>
        <row r="27">
          <cell r="C27" t="str">
            <v>NO APLICA LEY DE CONTRATACIONES DEL ESTADO</v>
          </cell>
          <cell r="D27" t="str">
            <v>ROSALES QUEVEDO DANIEL JOSUE</v>
          </cell>
          <cell r="F27" t="str">
            <v>PAGO DE 19 DÍAS DE VACACIONES A DANIEL JOSUÉ ROSALES QUEVEDO, POR EL PERIODO LABORADO DEL 02/01/2020 AL 31/12/2020.</v>
          </cell>
          <cell r="G27">
            <v>3800</v>
          </cell>
          <cell r="H27" t="str">
            <v>415 
VACACIONES PAGADAS POR RETIRO</v>
          </cell>
        </row>
        <row r="28">
          <cell r="C28" t="str">
            <v>NO APLICA LEY DE CONTRATACIONES DEL ESTADO</v>
          </cell>
          <cell r="D28" t="str">
            <v>VELASQUEZ MORALES JAIME HUMBERTO</v>
          </cell>
          <cell r="E28">
            <v>25135570</v>
          </cell>
          <cell r="F28" t="str">
            <v>PAGO DE 40 DÍAS DE VACACIONES A JAIME HUMBERTO VELASQUEZ MORALES, POR EL PERIODO LABORADO DEL 01/01/2019  AL 31/12/2020.</v>
          </cell>
          <cell r="G28">
            <v>25765.200000000001</v>
          </cell>
          <cell r="H28" t="str">
            <v>415 
VACACIONES PAGADAS POR RETIRO</v>
          </cell>
        </row>
        <row r="29">
          <cell r="C29" t="str">
            <v>NO APLICA LEY DE CONTRATACIONES DEL ESTADO</v>
          </cell>
          <cell r="D29" t="str">
            <v>DE LEON MORALES BYRON ARIEL</v>
          </cell>
          <cell r="E29">
            <v>55387071</v>
          </cell>
          <cell r="F29" t="str">
            <v>PAGO DE 5 DÍAS DE VACACIONES A BYRON ARIEL DE LEON MORALES, CORRESPONDIENTE AL PERIODO LABORADO DEL 02/01/2020 AL 31/12/2020.</v>
          </cell>
          <cell r="G29">
            <v>1000</v>
          </cell>
          <cell r="H29" t="str">
            <v>415 
VACACIONES PAGADAS POR RETIRO</v>
          </cell>
        </row>
        <row r="30">
          <cell r="D30" t="str">
            <v>SIMAJ TALA MARCOS FERNANDO</v>
          </cell>
          <cell r="E30">
            <v>12756776</v>
          </cell>
          <cell r="F30" t="str">
            <v>PAGO DE 5 DÍAS DE VACACIONES A MARCOS FERNANDO SIMAJ TALA, CORRESPONDIENTE AL PERIODO LABORADO DEL 02/01/2020 AL 31/12/2020.</v>
          </cell>
        </row>
        <row r="31">
          <cell r="C31" t="str">
            <v>NO APLICA LEY DE CONTRATACIONES DEL ESTADO</v>
          </cell>
          <cell r="D31" t="str">
            <v>ALDANA PEREZ ROSA VIRGINIA</v>
          </cell>
          <cell r="E31">
            <v>39611450</v>
          </cell>
          <cell r="F31" t="str">
            <v>PAGO DE 6 DÍAS DE VACACIONES A ROSA VIRGINIA ALDANA PEREZ, POR EL PERIODO LABORADO DEL 02/01/2020 AL 31/12/2020.</v>
          </cell>
          <cell r="G31">
            <v>1200</v>
          </cell>
          <cell r="H31" t="str">
            <v>415 
VACACIONES PAGADAS POR RETIRO</v>
          </cell>
        </row>
        <row r="32">
          <cell r="C32" t="str">
            <v>NO APLICA LEY DE CONTRATACIONES DEL ESTADO</v>
          </cell>
          <cell r="D32" t="str">
            <v>HERRERA HERRERA VICTOR FERNANDO</v>
          </cell>
          <cell r="E32">
            <v>42347157</v>
          </cell>
          <cell r="F32" t="str">
            <v>PAGO DE 7 DÍAS DE VACACIONES A VICTOR FERNANDO HERRERA HERRERA, POR EL PERIODO LABORADO DEL 03/02/2020  AL 31/12/2020.</v>
          </cell>
          <cell r="G32">
            <v>1400</v>
          </cell>
          <cell r="H32" t="str">
            <v>415 
VACACIONES PAGADAS POR RETIRO</v>
          </cell>
        </row>
        <row r="33">
          <cell r="C33" t="str">
            <v>NO APLICA LEY DE CONTRATACIONES DEL ESTADO</v>
          </cell>
          <cell r="D33" t="str">
            <v>CANU HERNANDEZ GLORIA AZUCENA</v>
          </cell>
          <cell r="E33">
            <v>49543172</v>
          </cell>
          <cell r="F33" t="str">
            <v>PAGO DE 9 DÍAS DE VACACIONES A GLORIA AZUCENA CANÚ HERNÁNDEZ, CORRESPONDIENTE AL PERIODO LABORADO DEL 02/01/2020 AL 31/12/2020.</v>
          </cell>
          <cell r="G33">
            <v>1800</v>
          </cell>
          <cell r="H33" t="str">
            <v>415 
VACACIONES PAGADAS POR RETIRO</v>
          </cell>
        </row>
        <row r="34">
          <cell r="C34" t="str">
            <v>NO APLICA LEY DE CONTRATACIONES DEL ESTADO</v>
          </cell>
          <cell r="D34" t="str">
            <v>MONZON NAVARRO INGRID LISETH</v>
          </cell>
          <cell r="E34">
            <v>26668149</v>
          </cell>
          <cell r="F34" t="str">
            <v>PAGO DE 9 DÍAS DE VACACIONES A INGRID LISETH MONZÓN NAVARRO DE GONZALEZ, POR EL PERIODO LABORADO DEL 02/01/2020 AL 31/12/2020.</v>
          </cell>
          <cell r="G34">
            <v>1800</v>
          </cell>
          <cell r="H34" t="str">
            <v>415 
VACACIONES PAGADAS POR RETIRO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tabSelected="1" view="pageBreakPreview" topLeftCell="A36" zoomScale="90" zoomScaleNormal="90" zoomScaleSheetLayoutView="90" workbookViewId="0">
      <selection sqref="A1:XFD35"/>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hidden="1" customHeight="1" x14ac:dyDescent="0.25">
      <c r="A1" s="46"/>
      <c r="B1" s="47"/>
      <c r="C1" s="47"/>
      <c r="D1" s="47"/>
      <c r="E1" s="48"/>
    </row>
    <row r="2" spans="1:5" ht="18.75" hidden="1" x14ac:dyDescent="0.25">
      <c r="A2" s="278" t="s">
        <v>63</v>
      </c>
      <c r="B2" s="279"/>
      <c r="C2" s="279"/>
      <c r="D2" s="279"/>
      <c r="E2" s="280"/>
    </row>
    <row r="3" spans="1:5" ht="18.75" hidden="1" x14ac:dyDescent="0.25">
      <c r="A3" s="278" t="s">
        <v>118</v>
      </c>
      <c r="B3" s="279"/>
      <c r="C3" s="279"/>
      <c r="D3" s="279"/>
      <c r="E3" s="280"/>
    </row>
    <row r="4" spans="1:5" ht="15.75" hidden="1" customHeight="1" x14ac:dyDescent="0.25">
      <c r="A4" s="295" t="s">
        <v>180</v>
      </c>
      <c r="B4" s="295"/>
      <c r="C4" s="295"/>
      <c r="D4" s="295"/>
      <c r="E4" s="49" t="s">
        <v>138</v>
      </c>
    </row>
    <row r="5" spans="1:5" s="28" customFormat="1" ht="18.75" hidden="1" x14ac:dyDescent="0.25">
      <c r="A5" s="289" t="s">
        <v>140</v>
      </c>
      <c r="B5" s="289"/>
      <c r="C5" s="289"/>
      <c r="D5" s="289"/>
      <c r="E5" s="289"/>
    </row>
    <row r="6" spans="1:5" ht="18.75" hidden="1" x14ac:dyDescent="0.25">
      <c r="A6" s="289" t="s">
        <v>207</v>
      </c>
      <c r="B6" s="289"/>
      <c r="C6" s="289"/>
      <c r="D6" s="289"/>
      <c r="E6" s="289"/>
    </row>
    <row r="7" spans="1:5" s="68" customFormat="1" ht="18.75" hidden="1" x14ac:dyDescent="0.25">
      <c r="A7" s="294" t="s">
        <v>186</v>
      </c>
      <c r="B7" s="294"/>
      <c r="C7" s="294"/>
      <c r="D7" s="294"/>
      <c r="E7" s="294"/>
    </row>
    <row r="8" spans="1:5" ht="18.75" hidden="1" x14ac:dyDescent="0.25">
      <c r="A8" s="291" t="s">
        <v>203</v>
      </c>
      <c r="B8" s="292"/>
      <c r="C8" s="292"/>
      <c r="D8" s="292"/>
      <c r="E8" s="293"/>
    </row>
    <row r="9" spans="1:5" ht="18.75" hidden="1" x14ac:dyDescent="0.25">
      <c r="A9" s="291" t="s">
        <v>72</v>
      </c>
      <c r="B9" s="292"/>
      <c r="C9" s="292"/>
      <c r="D9" s="292"/>
      <c r="E9" s="293"/>
    </row>
    <row r="10" spans="1:5" ht="21" hidden="1" customHeight="1" thickBot="1" x14ac:dyDescent="0.3">
      <c r="A10" s="290" t="s">
        <v>139</v>
      </c>
      <c r="B10" s="290"/>
      <c r="C10" s="290"/>
      <c r="D10" s="290"/>
      <c r="E10" s="290"/>
    </row>
    <row r="11" spans="1:5" s="30" customFormat="1" ht="19.5" hidden="1" thickBot="1" x14ac:dyDescent="0.35">
      <c r="A11" s="87" t="s">
        <v>19</v>
      </c>
      <c r="B11" s="88" t="s">
        <v>52</v>
      </c>
      <c r="C11" s="88" t="s">
        <v>20</v>
      </c>
      <c r="D11" s="296" t="s">
        <v>122</v>
      </c>
      <c r="E11" s="297"/>
    </row>
    <row r="12" spans="1:5" s="69" customFormat="1" ht="30" hidden="1" x14ac:dyDescent="0.25">
      <c r="A12" s="91" t="s">
        <v>63</v>
      </c>
      <c r="B12" s="92" t="s">
        <v>137</v>
      </c>
      <c r="C12" s="93" t="s">
        <v>170</v>
      </c>
      <c r="D12" s="298" t="s">
        <v>147</v>
      </c>
      <c r="E12" s="299"/>
    </row>
    <row r="13" spans="1:5" s="69" customFormat="1" ht="33.75" hidden="1" customHeight="1" x14ac:dyDescent="0.25">
      <c r="A13" s="94" t="s">
        <v>160</v>
      </c>
      <c r="B13" s="95" t="s">
        <v>137</v>
      </c>
      <c r="C13" s="95" t="s">
        <v>157</v>
      </c>
      <c r="D13" s="300" t="s">
        <v>147</v>
      </c>
      <c r="E13" s="301"/>
    </row>
    <row r="14" spans="1:5" s="69" customFormat="1" ht="30" hidden="1" x14ac:dyDescent="0.25">
      <c r="A14" s="94" t="s">
        <v>167</v>
      </c>
      <c r="B14" s="95" t="s">
        <v>137</v>
      </c>
      <c r="C14" s="95" t="s">
        <v>148</v>
      </c>
      <c r="D14" s="300" t="s">
        <v>147</v>
      </c>
      <c r="E14" s="301"/>
    </row>
    <row r="15" spans="1:5" s="69" customFormat="1" ht="33.75" hidden="1" customHeight="1" x14ac:dyDescent="0.25">
      <c r="A15" s="94" t="s">
        <v>118</v>
      </c>
      <c r="B15" s="95" t="s">
        <v>137</v>
      </c>
      <c r="C15" s="96" t="s">
        <v>149</v>
      </c>
      <c r="D15" s="300" t="s">
        <v>147</v>
      </c>
      <c r="E15" s="301"/>
    </row>
    <row r="16" spans="1:5" s="69" customFormat="1" ht="33.75" hidden="1" customHeight="1" x14ac:dyDescent="0.25">
      <c r="A16" s="94" t="s">
        <v>68</v>
      </c>
      <c r="B16" s="95" t="s">
        <v>137</v>
      </c>
      <c r="C16" s="95" t="s">
        <v>150</v>
      </c>
      <c r="D16" s="300" t="s">
        <v>147</v>
      </c>
      <c r="E16" s="301"/>
    </row>
    <row r="17" spans="1:5" s="69" customFormat="1" ht="33.75" hidden="1" customHeight="1" x14ac:dyDescent="0.25">
      <c r="A17" s="97" t="s">
        <v>89</v>
      </c>
      <c r="B17" s="95" t="s">
        <v>137</v>
      </c>
      <c r="C17" s="96" t="s">
        <v>151</v>
      </c>
      <c r="D17" s="300" t="s">
        <v>147</v>
      </c>
      <c r="E17" s="301"/>
    </row>
    <row r="18" spans="1:5" s="69" customFormat="1" ht="30" hidden="1" x14ac:dyDescent="0.25">
      <c r="A18" s="90" t="s">
        <v>164</v>
      </c>
      <c r="B18" s="95" t="s">
        <v>137</v>
      </c>
      <c r="C18" s="96" t="s">
        <v>165</v>
      </c>
      <c r="D18" s="300" t="s">
        <v>147</v>
      </c>
      <c r="E18" s="301"/>
    </row>
    <row r="19" spans="1:5" s="69" customFormat="1" ht="39" hidden="1" customHeight="1" x14ac:dyDescent="0.25">
      <c r="A19" s="94" t="s">
        <v>121</v>
      </c>
      <c r="B19" s="95" t="s">
        <v>137</v>
      </c>
      <c r="C19" s="95" t="s">
        <v>168</v>
      </c>
      <c r="D19" s="300" t="s">
        <v>147</v>
      </c>
      <c r="E19" s="301"/>
    </row>
    <row r="20" spans="1:5" s="69" customFormat="1" ht="39" hidden="1" customHeight="1" x14ac:dyDescent="0.25">
      <c r="A20" s="94" t="s">
        <v>169</v>
      </c>
      <c r="B20" s="95" t="s">
        <v>137</v>
      </c>
      <c r="C20" s="95">
        <v>1008</v>
      </c>
      <c r="D20" s="300" t="s">
        <v>147</v>
      </c>
      <c r="E20" s="301"/>
    </row>
    <row r="21" spans="1:5" s="69" customFormat="1" ht="39" hidden="1" customHeight="1" x14ac:dyDescent="0.25">
      <c r="A21" s="94" t="s">
        <v>162</v>
      </c>
      <c r="B21" s="95" t="s">
        <v>137</v>
      </c>
      <c r="C21" s="95" t="s">
        <v>152</v>
      </c>
      <c r="D21" s="300" t="s">
        <v>147</v>
      </c>
      <c r="E21" s="301"/>
    </row>
    <row r="22" spans="1:5" s="69" customFormat="1" ht="36.75" hidden="1" customHeight="1" x14ac:dyDescent="0.25">
      <c r="A22" s="94" t="s">
        <v>163</v>
      </c>
      <c r="B22" s="95" t="s">
        <v>137</v>
      </c>
      <c r="C22" s="95" t="s">
        <v>153</v>
      </c>
      <c r="D22" s="300" t="s">
        <v>147</v>
      </c>
      <c r="E22" s="301"/>
    </row>
    <row r="23" spans="1:5" s="69" customFormat="1" ht="40.5" hidden="1" customHeight="1" x14ac:dyDescent="0.25">
      <c r="A23" s="94" t="s">
        <v>120</v>
      </c>
      <c r="B23" s="95" t="s">
        <v>137</v>
      </c>
      <c r="C23" s="95">
        <v>1005</v>
      </c>
      <c r="D23" s="300" t="s">
        <v>147</v>
      </c>
      <c r="E23" s="301"/>
    </row>
    <row r="24" spans="1:5" s="69" customFormat="1" ht="46.5" hidden="1" customHeight="1" x14ac:dyDescent="0.25">
      <c r="A24" s="94" t="s">
        <v>166</v>
      </c>
      <c r="B24" s="95" t="s">
        <v>137</v>
      </c>
      <c r="C24" s="95" t="s">
        <v>154</v>
      </c>
      <c r="D24" s="300" t="s">
        <v>147</v>
      </c>
      <c r="E24" s="301"/>
    </row>
    <row r="25" spans="1:5" s="69" customFormat="1" ht="33.75" hidden="1" customHeight="1" x14ac:dyDescent="0.25">
      <c r="A25" s="94" t="s">
        <v>161</v>
      </c>
      <c r="B25" s="95" t="s">
        <v>137</v>
      </c>
      <c r="C25" s="95" t="s">
        <v>155</v>
      </c>
      <c r="D25" s="300" t="s">
        <v>147</v>
      </c>
      <c r="E25" s="301"/>
    </row>
    <row r="26" spans="1:5" s="69" customFormat="1" ht="39" hidden="1" customHeight="1" x14ac:dyDescent="0.25">
      <c r="A26" s="94" t="s">
        <v>171</v>
      </c>
      <c r="B26" s="95" t="s">
        <v>137</v>
      </c>
      <c r="C26" s="95">
        <v>1084</v>
      </c>
      <c r="D26" s="300" t="s">
        <v>147</v>
      </c>
      <c r="E26" s="301"/>
    </row>
    <row r="27" spans="1:5" s="69" customFormat="1" ht="33.75" hidden="1" customHeight="1" x14ac:dyDescent="0.25">
      <c r="A27" s="97" t="s">
        <v>119</v>
      </c>
      <c r="B27" s="95" t="s">
        <v>137</v>
      </c>
      <c r="C27" s="95">
        <v>1000</v>
      </c>
      <c r="D27" s="300" t="s">
        <v>147</v>
      </c>
      <c r="E27" s="301"/>
    </row>
    <row r="28" spans="1:5" ht="18.75" hidden="1" x14ac:dyDescent="0.3">
      <c r="A28" s="50"/>
      <c r="B28" s="50"/>
      <c r="C28" s="50"/>
      <c r="D28" s="50"/>
      <c r="E28" s="50"/>
    </row>
    <row r="29" spans="1:5" s="28" customFormat="1" ht="18.75" hidden="1" x14ac:dyDescent="0.3">
      <c r="A29" s="30" t="s">
        <v>187</v>
      </c>
      <c r="B29" s="50"/>
      <c r="C29" s="50"/>
      <c r="D29" s="50"/>
      <c r="E29" s="50"/>
    </row>
    <row r="30" spans="1:5" s="28" customFormat="1" ht="18.75" hidden="1" x14ac:dyDescent="0.3">
      <c r="A30" s="50"/>
      <c r="B30" s="50"/>
      <c r="C30" s="50"/>
      <c r="D30" s="50"/>
      <c r="E30" s="50"/>
    </row>
    <row r="31" spans="1:5" s="28" customFormat="1" ht="18.75" hidden="1" x14ac:dyDescent="0.3">
      <c r="A31" s="51"/>
      <c r="B31" s="50"/>
      <c r="C31" s="50"/>
      <c r="D31" s="50"/>
      <c r="E31" s="50"/>
    </row>
    <row r="32" spans="1:5" s="28" customFormat="1" ht="18.75" hidden="1" x14ac:dyDescent="0.3">
      <c r="A32" s="51"/>
      <c r="B32" s="50"/>
      <c r="C32" s="173" t="s">
        <v>178</v>
      </c>
      <c r="D32" s="50"/>
      <c r="E32" s="50"/>
    </row>
    <row r="33" spans="1:5" ht="18.75" hidden="1" x14ac:dyDescent="0.3">
      <c r="B33" s="30"/>
      <c r="C33" s="303"/>
      <c r="D33" s="303"/>
      <c r="E33" s="303"/>
    </row>
    <row r="34" spans="1:5" ht="18.75" hidden="1" x14ac:dyDescent="0.3">
      <c r="A34" s="30"/>
      <c r="B34" s="30"/>
      <c r="C34" s="30"/>
      <c r="D34" s="30"/>
      <c r="E34" s="30"/>
    </row>
    <row r="35" spans="1:5" hidden="1" x14ac:dyDescent="0.25"/>
    <row r="37" spans="1:5" x14ac:dyDescent="0.25">
      <c r="A37" s="28"/>
      <c r="C37" s="28"/>
      <c r="D37" s="28"/>
    </row>
    <row r="40" spans="1:5" ht="63.75" customHeight="1" x14ac:dyDescent="0.25">
      <c r="A40" s="28"/>
      <c r="C40" s="28"/>
      <c r="D40" s="28"/>
    </row>
    <row r="41" spans="1:5" ht="18.75" x14ac:dyDescent="0.3">
      <c r="A41" s="281" t="s">
        <v>63</v>
      </c>
      <c r="B41" s="302"/>
      <c r="C41" s="302"/>
      <c r="D41" s="282"/>
      <c r="E41" s="31"/>
    </row>
    <row r="42" spans="1:5" ht="18.75" x14ac:dyDescent="0.25">
      <c r="A42" s="278" t="str">
        <f>+A3</f>
        <v>Dirección Administrativa</v>
      </c>
      <c r="B42" s="279"/>
      <c r="C42" s="279"/>
      <c r="D42" s="280"/>
      <c r="E42" s="32"/>
    </row>
    <row r="43" spans="1:5" ht="18.75" x14ac:dyDescent="0.3">
      <c r="A43" s="52" t="str">
        <f>+A4</f>
        <v>Horario de Atención: 7:00 a 15:00 hrs.</v>
      </c>
      <c r="B43" s="52"/>
      <c r="C43" s="281" t="s">
        <v>141</v>
      </c>
      <c r="D43" s="282"/>
      <c r="E43" s="33"/>
    </row>
    <row r="44" spans="1:5" ht="18.75" x14ac:dyDescent="0.3">
      <c r="A44" s="283" t="s">
        <v>140</v>
      </c>
      <c r="B44" s="284"/>
      <c r="C44" s="284"/>
      <c r="D44" s="285"/>
      <c r="E44" s="34"/>
    </row>
    <row r="45" spans="1:5" ht="18.75" x14ac:dyDescent="0.3">
      <c r="A45" s="283" t="str">
        <f>A6</f>
        <v>Director (a): Adela de los Angeles Robles Rosales</v>
      </c>
      <c r="B45" s="284"/>
      <c r="C45" s="284"/>
      <c r="D45" s="285"/>
      <c r="E45" s="34"/>
    </row>
    <row r="46" spans="1:5" ht="18.75" x14ac:dyDescent="0.3">
      <c r="A46" s="286" t="str">
        <f>+A7</f>
        <v>Responsable de Actualización de la información: Hortencia Margarita Diaz Alvarez</v>
      </c>
      <c r="B46" s="287"/>
      <c r="C46" s="287"/>
      <c r="D46" s="288"/>
      <c r="E46" s="34"/>
    </row>
    <row r="47" spans="1:5" ht="18.75" x14ac:dyDescent="0.3">
      <c r="A47" s="283" t="str">
        <f>+A8</f>
        <v>Mes de Actualización: Febrero 2021</v>
      </c>
      <c r="B47" s="284"/>
      <c r="C47" s="284"/>
      <c r="D47" s="285"/>
      <c r="E47" s="34"/>
    </row>
    <row r="48" spans="1:5" ht="18.75" x14ac:dyDescent="0.3">
      <c r="A48" s="283" t="s">
        <v>72</v>
      </c>
      <c r="B48" s="284"/>
      <c r="C48" s="284"/>
      <c r="D48" s="285"/>
      <c r="E48" s="34"/>
    </row>
    <row r="49" spans="1:5" ht="29.25" customHeight="1" x14ac:dyDescent="0.25">
      <c r="A49" s="278" t="s">
        <v>74</v>
      </c>
      <c r="B49" s="279"/>
      <c r="C49" s="279"/>
      <c r="D49" s="280"/>
      <c r="E49" s="32"/>
    </row>
    <row r="50" spans="1:5" ht="23.25" customHeight="1" x14ac:dyDescent="0.3">
      <c r="A50" s="89" t="s">
        <v>19</v>
      </c>
      <c r="B50" s="89" t="s">
        <v>75</v>
      </c>
      <c r="C50" s="89" t="s">
        <v>21</v>
      </c>
      <c r="D50" s="89" t="s">
        <v>52</v>
      </c>
    </row>
    <row r="51" spans="1:5" s="54" customFormat="1" ht="45" x14ac:dyDescent="0.25">
      <c r="A51" s="90" t="s">
        <v>164</v>
      </c>
      <c r="B51" s="53" t="s">
        <v>76</v>
      </c>
      <c r="C51" s="85" t="s">
        <v>190</v>
      </c>
      <c r="D51" s="95" t="s">
        <v>183</v>
      </c>
    </row>
    <row r="52" spans="1:5" s="54" customFormat="1" ht="57" customHeight="1" x14ac:dyDescent="0.25">
      <c r="A52" s="90" t="s">
        <v>164</v>
      </c>
      <c r="B52" s="53" t="s">
        <v>123</v>
      </c>
      <c r="C52" s="85" t="s">
        <v>188</v>
      </c>
      <c r="D52" s="95" t="s">
        <v>183</v>
      </c>
    </row>
    <row r="53" spans="1:5" s="54" customFormat="1" ht="60" customHeight="1" x14ac:dyDescent="0.25">
      <c r="A53" s="90" t="s">
        <v>164</v>
      </c>
      <c r="B53" s="53" t="s">
        <v>124</v>
      </c>
      <c r="C53" s="85" t="s">
        <v>189</v>
      </c>
      <c r="D53" s="95" t="s">
        <v>183</v>
      </c>
    </row>
    <row r="54" spans="1:5" s="54" customFormat="1" ht="63" customHeight="1" x14ac:dyDescent="0.25">
      <c r="A54" s="90" t="s">
        <v>164</v>
      </c>
      <c r="B54" s="53" t="s">
        <v>125</v>
      </c>
      <c r="C54" s="85" t="s">
        <v>191</v>
      </c>
      <c r="D54" s="95" t="s">
        <v>183</v>
      </c>
    </row>
    <row r="55" spans="1:5" s="54" customFormat="1" ht="60.75" customHeight="1" x14ac:dyDescent="0.25">
      <c r="A55" s="90" t="s">
        <v>164</v>
      </c>
      <c r="B55" s="53" t="s">
        <v>126</v>
      </c>
      <c r="C55" s="85" t="s">
        <v>194</v>
      </c>
      <c r="D55" s="95" t="s">
        <v>183</v>
      </c>
    </row>
    <row r="56" spans="1:5" s="54" customFormat="1" ht="45" x14ac:dyDescent="0.25">
      <c r="A56" s="90" t="s">
        <v>164</v>
      </c>
      <c r="B56" s="53" t="s">
        <v>127</v>
      </c>
      <c r="C56" s="85" t="s">
        <v>192</v>
      </c>
      <c r="D56" s="95" t="s">
        <v>183</v>
      </c>
    </row>
    <row r="57" spans="1:5" s="54" customFormat="1" ht="60" x14ac:dyDescent="0.25">
      <c r="A57" s="90" t="s">
        <v>164</v>
      </c>
      <c r="B57" s="53" t="s">
        <v>128</v>
      </c>
      <c r="C57" s="85" t="s">
        <v>193</v>
      </c>
      <c r="D57" s="95" t="s">
        <v>183</v>
      </c>
    </row>
    <row r="58" spans="1:5" s="54" customFormat="1" ht="30" x14ac:dyDescent="0.25">
      <c r="A58" s="90" t="s">
        <v>164</v>
      </c>
      <c r="B58" s="53" t="s">
        <v>129</v>
      </c>
      <c r="C58" s="85" t="s">
        <v>158</v>
      </c>
      <c r="D58" s="95" t="s">
        <v>183</v>
      </c>
    </row>
    <row r="59" spans="1:5" s="54" customFormat="1" ht="29.25" customHeight="1" x14ac:dyDescent="0.25">
      <c r="A59" s="277" t="s">
        <v>184</v>
      </c>
      <c r="B59" s="277"/>
      <c r="C59" s="277"/>
      <c r="D59" s="277"/>
    </row>
    <row r="60" spans="1:5" s="54" customFormat="1" ht="33.75" customHeight="1" x14ac:dyDescent="0.25">
      <c r="A60" s="276" t="s">
        <v>202</v>
      </c>
      <c r="B60" s="276"/>
      <c r="C60" s="276"/>
      <c r="D60" s="276"/>
    </row>
    <row r="61" spans="1:5" s="54" customFormat="1" ht="18.75" x14ac:dyDescent="0.25">
      <c r="A61" s="55"/>
      <c r="B61" s="55"/>
      <c r="C61" s="56"/>
      <c r="D61" s="55"/>
    </row>
    <row r="62" spans="1:5" s="28" customFormat="1" ht="18.75" x14ac:dyDescent="0.3">
      <c r="A62" s="30" t="s">
        <v>187</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179</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0:D60"/>
    <mergeCell ref="A59:D59"/>
    <mergeCell ref="A49:D49"/>
    <mergeCell ref="C43:D43"/>
    <mergeCell ref="A44:D44"/>
    <mergeCell ref="A45:D45"/>
    <mergeCell ref="A46:D46"/>
    <mergeCell ref="A47:D47"/>
    <mergeCell ref="A48:D48"/>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opLeftCell="A4"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406" t="s">
        <v>63</v>
      </c>
      <c r="B2" s="406"/>
      <c r="C2" s="406"/>
      <c r="D2" s="406"/>
      <c r="E2" s="406"/>
      <c r="F2" s="406"/>
      <c r="G2" s="406"/>
      <c r="H2" s="406"/>
      <c r="I2" s="406"/>
    </row>
    <row r="3" spans="1:9" ht="18.75" x14ac:dyDescent="0.25">
      <c r="A3" s="406" t="str">
        <f>+'Numeral 2'!A3:E3</f>
        <v>Dirección Administrativa</v>
      </c>
      <c r="B3" s="406"/>
      <c r="C3" s="406"/>
      <c r="D3" s="406"/>
      <c r="E3" s="406"/>
      <c r="F3" s="406"/>
      <c r="G3" s="406"/>
      <c r="H3" s="406"/>
      <c r="I3" s="406"/>
    </row>
    <row r="4" spans="1:9" ht="15.75" customHeight="1" x14ac:dyDescent="0.25">
      <c r="A4" s="407" t="s">
        <v>180</v>
      </c>
      <c r="B4" s="407"/>
      <c r="C4" s="407"/>
      <c r="D4" s="407"/>
      <c r="E4" s="407"/>
      <c r="F4" s="407" t="s">
        <v>138</v>
      </c>
      <c r="G4" s="407"/>
      <c r="H4" s="407"/>
      <c r="I4" s="407"/>
    </row>
    <row r="5" spans="1:9" ht="15.75" x14ac:dyDescent="0.25">
      <c r="A5" s="404" t="s">
        <v>140</v>
      </c>
      <c r="B5" s="404"/>
      <c r="C5" s="404"/>
      <c r="D5" s="404"/>
      <c r="E5" s="404"/>
      <c r="F5" s="404"/>
      <c r="G5" s="404"/>
      <c r="H5" s="404"/>
      <c r="I5" s="404"/>
    </row>
    <row r="6" spans="1:9" ht="15.75" x14ac:dyDescent="0.25">
      <c r="A6" s="404" t="str">
        <f>+'Numeral 2'!A6:E6</f>
        <v>Director (a): Adela de los Angeles Robles Rosales</v>
      </c>
      <c r="B6" s="404"/>
      <c r="C6" s="404"/>
      <c r="D6" s="404"/>
      <c r="E6" s="404"/>
      <c r="F6" s="404"/>
      <c r="G6" s="404"/>
      <c r="H6" s="404"/>
      <c r="I6" s="404"/>
    </row>
    <row r="7" spans="1:9" ht="15.75" x14ac:dyDescent="0.25">
      <c r="A7" s="446" t="str">
        <f>+'Numeral 2'!A7:E7</f>
        <v>Responsable de Actualización de la información: Hortencia Margarita Diaz Alvarez</v>
      </c>
      <c r="B7" s="446"/>
      <c r="C7" s="446"/>
      <c r="D7" s="446"/>
      <c r="E7" s="446"/>
      <c r="F7" s="446"/>
      <c r="G7" s="446"/>
      <c r="H7" s="446"/>
      <c r="I7" s="446"/>
    </row>
    <row r="8" spans="1:9" ht="15.75" x14ac:dyDescent="0.25">
      <c r="A8" s="404" t="str">
        <f>+'Numeral 19 Administración'!A8:I8</f>
        <v>Mes de Actualización: Febrero 2021</v>
      </c>
      <c r="B8" s="404"/>
      <c r="C8" s="404"/>
      <c r="D8" s="404"/>
      <c r="E8" s="404"/>
      <c r="F8" s="404"/>
      <c r="G8" s="404"/>
      <c r="H8" s="404"/>
      <c r="I8" s="404"/>
    </row>
    <row r="9" spans="1:9" ht="15.75" x14ac:dyDescent="0.25">
      <c r="A9" s="404" t="s">
        <v>114</v>
      </c>
      <c r="B9" s="404"/>
      <c r="C9" s="404"/>
      <c r="D9" s="404"/>
      <c r="E9" s="404"/>
      <c r="F9" s="404"/>
      <c r="G9" s="404"/>
      <c r="H9" s="404"/>
      <c r="I9" s="404"/>
    </row>
    <row r="10" spans="1:9" ht="31.5" customHeight="1" x14ac:dyDescent="0.35">
      <c r="A10" s="405" t="s">
        <v>59</v>
      </c>
      <c r="B10" s="405"/>
      <c r="C10" s="405"/>
      <c r="D10" s="405"/>
      <c r="E10" s="405"/>
      <c r="F10" s="405"/>
      <c r="G10" s="405"/>
      <c r="H10" s="405"/>
      <c r="I10" s="405"/>
    </row>
    <row r="11" spans="1:9" ht="38.25" customHeight="1" x14ac:dyDescent="0.25">
      <c r="A11" s="106" t="s">
        <v>22</v>
      </c>
      <c r="B11" s="107" t="s">
        <v>46</v>
      </c>
      <c r="C11" s="107" t="s">
        <v>51</v>
      </c>
      <c r="D11" s="107" t="s">
        <v>47</v>
      </c>
      <c r="E11" s="107" t="s">
        <v>50</v>
      </c>
      <c r="F11" s="107" t="s">
        <v>48</v>
      </c>
      <c r="G11" s="107" t="s">
        <v>49</v>
      </c>
      <c r="H11" s="107" t="s">
        <v>15</v>
      </c>
      <c r="I11" s="108"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43" t="s">
        <v>130</v>
      </c>
      <c r="B14" s="444"/>
      <c r="C14" s="444"/>
      <c r="D14" s="444"/>
      <c r="E14" s="444"/>
      <c r="F14" s="444"/>
      <c r="G14" s="444"/>
      <c r="H14" s="444"/>
      <c r="I14" s="445"/>
    </row>
    <row r="15" spans="1:9" s="54" customFormat="1" ht="15.75" x14ac:dyDescent="0.25">
      <c r="A15" s="57"/>
      <c r="B15" s="58"/>
      <c r="C15" s="59"/>
      <c r="D15" s="60"/>
      <c r="E15" s="63"/>
      <c r="F15" s="61"/>
      <c r="G15" s="62"/>
      <c r="H15" s="64"/>
      <c r="I15" s="60"/>
    </row>
    <row r="16" spans="1:9" s="28" customFormat="1" x14ac:dyDescent="0.25">
      <c r="A16" s="127"/>
      <c r="B16" s="33"/>
      <c r="C16" s="33"/>
      <c r="D16" s="33"/>
      <c r="E16" s="33"/>
      <c r="F16" s="33"/>
      <c r="G16" s="33"/>
      <c r="H16" s="33"/>
      <c r="I16" s="128"/>
    </row>
    <row r="17" spans="1:12" s="28" customFormat="1" x14ac:dyDescent="0.25">
      <c r="A17" s="127"/>
      <c r="B17" s="33"/>
      <c r="C17" s="33"/>
      <c r="D17" s="33"/>
      <c r="E17" s="33"/>
      <c r="F17" s="33"/>
      <c r="G17" s="33"/>
      <c r="H17" s="33"/>
      <c r="I17" s="128"/>
    </row>
    <row r="18" spans="1:12" s="28" customFormat="1" x14ac:dyDescent="0.25">
      <c r="A18" s="127"/>
      <c r="B18" s="33"/>
      <c r="C18" s="33"/>
      <c r="D18" s="33"/>
      <c r="E18" s="33"/>
      <c r="F18" s="33"/>
      <c r="G18" s="33"/>
      <c r="H18" s="33"/>
      <c r="I18" s="128"/>
    </row>
    <row r="19" spans="1:12" s="28" customFormat="1" x14ac:dyDescent="0.25">
      <c r="A19" s="127"/>
      <c r="B19" s="33"/>
      <c r="C19" s="33"/>
      <c r="D19" s="33"/>
      <c r="E19" s="33"/>
      <c r="F19" s="33"/>
      <c r="G19" s="33"/>
      <c r="H19" s="33"/>
      <c r="I19" s="128"/>
    </row>
    <row r="20" spans="1:12" s="28" customFormat="1" x14ac:dyDescent="0.25">
      <c r="A20" s="127"/>
      <c r="B20" s="33"/>
      <c r="C20" s="33"/>
      <c r="D20" s="33"/>
      <c r="E20" s="33"/>
      <c r="F20" s="33"/>
      <c r="G20" s="33"/>
      <c r="H20" s="33"/>
      <c r="I20" s="128"/>
      <c r="L20" s="33"/>
    </row>
    <row r="21" spans="1:12" s="28" customFormat="1" x14ac:dyDescent="0.25">
      <c r="A21" s="127"/>
      <c r="B21" s="33"/>
      <c r="C21" s="33"/>
      <c r="D21" s="33"/>
      <c r="E21" s="33"/>
      <c r="F21" s="33"/>
      <c r="G21" s="33"/>
      <c r="H21" s="33"/>
      <c r="I21" s="128"/>
      <c r="L21" s="33"/>
    </row>
    <row r="22" spans="1:12" s="100" customFormat="1" ht="15.75" x14ac:dyDescent="0.25">
      <c r="A22" s="442" t="s">
        <v>71</v>
      </c>
      <c r="B22" s="431"/>
      <c r="C22" s="99"/>
      <c r="D22" s="101"/>
      <c r="E22" s="99"/>
      <c r="F22" s="410" t="s">
        <v>181</v>
      </c>
      <c r="G22" s="410"/>
      <c r="H22" s="101"/>
      <c r="I22" s="102"/>
      <c r="J22" s="101"/>
      <c r="K22" s="101"/>
      <c r="L22" s="101"/>
    </row>
    <row r="23" spans="1:12" s="100" customFormat="1" ht="15.75" x14ac:dyDescent="0.25">
      <c r="A23" s="123"/>
      <c r="B23" s="124"/>
      <c r="C23" s="125"/>
      <c r="D23" s="125"/>
      <c r="E23" s="125"/>
      <c r="F23" s="441"/>
      <c r="G23" s="441"/>
      <c r="H23" s="124"/>
      <c r="I23" s="126"/>
      <c r="J23" s="101"/>
      <c r="K23" s="101"/>
      <c r="L23" s="101"/>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view="pageBreakPreview" topLeftCell="A19" zoomScaleNormal="100" zoomScaleSheetLayoutView="100" workbookViewId="0">
      <selection activeCell="A27" sqref="A27:H27"/>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404"/>
      <c r="B1" s="404"/>
      <c r="C1" s="404"/>
      <c r="D1" s="404"/>
      <c r="E1" s="404"/>
      <c r="F1" s="404"/>
      <c r="G1" s="404"/>
      <c r="H1" s="404"/>
      <c r="I1" s="404"/>
    </row>
    <row r="2" spans="1:9" ht="15.75" x14ac:dyDescent="0.25">
      <c r="A2" s="457" t="s">
        <v>63</v>
      </c>
      <c r="B2" s="457"/>
      <c r="C2" s="457"/>
      <c r="D2" s="457"/>
      <c r="E2" s="457"/>
      <c r="F2" s="457"/>
      <c r="G2" s="457"/>
      <c r="H2" s="457"/>
      <c r="I2" s="457"/>
    </row>
    <row r="3" spans="1:9" ht="15.75" customHeight="1" x14ac:dyDescent="0.25">
      <c r="A3" s="458" t="str">
        <f>+'Numeral 2'!A3:E3</f>
        <v>Dirección Administrativa</v>
      </c>
      <c r="B3" s="458"/>
      <c r="C3" s="458"/>
      <c r="D3" s="458"/>
      <c r="E3" s="458"/>
      <c r="F3" s="458"/>
      <c r="G3" s="458"/>
      <c r="H3" s="458"/>
      <c r="I3" s="458"/>
    </row>
    <row r="4" spans="1:9" ht="16.5" customHeight="1" x14ac:dyDescent="0.25">
      <c r="A4" s="407" t="s">
        <v>180</v>
      </c>
      <c r="B4" s="407"/>
      <c r="C4" s="407"/>
      <c r="D4" s="407"/>
      <c r="E4" s="407"/>
      <c r="F4" s="407"/>
      <c r="G4" s="404" t="s">
        <v>138</v>
      </c>
      <c r="H4" s="404"/>
      <c r="I4" s="404"/>
    </row>
    <row r="5" spans="1:9" ht="15.75" x14ac:dyDescent="0.25">
      <c r="A5" s="404" t="s">
        <v>140</v>
      </c>
      <c r="B5" s="404"/>
      <c r="C5" s="404"/>
      <c r="D5" s="404"/>
      <c r="E5" s="404"/>
      <c r="F5" s="404"/>
      <c r="G5" s="404"/>
      <c r="H5" s="404"/>
      <c r="I5" s="404"/>
    </row>
    <row r="6" spans="1:9" ht="15.75" x14ac:dyDescent="0.25">
      <c r="A6" s="404" t="str">
        <f>+'Numeral 2'!A6:E6</f>
        <v>Director (a): Adela de los Angeles Robles Rosales</v>
      </c>
      <c r="B6" s="404"/>
      <c r="C6" s="404"/>
      <c r="D6" s="404"/>
      <c r="E6" s="404"/>
      <c r="F6" s="404"/>
      <c r="G6" s="404"/>
      <c r="H6" s="404"/>
      <c r="I6" s="404"/>
    </row>
    <row r="7" spans="1:9" ht="15.75" x14ac:dyDescent="0.25">
      <c r="A7" s="446" t="str">
        <f>+'Numeral 2'!A7:E7</f>
        <v>Responsable de Actualización de la información: Hortencia Margarita Diaz Alvarez</v>
      </c>
      <c r="B7" s="446"/>
      <c r="C7" s="446"/>
      <c r="D7" s="446"/>
      <c r="E7" s="446"/>
      <c r="F7" s="446"/>
      <c r="G7" s="446"/>
      <c r="H7" s="446"/>
      <c r="I7" s="446"/>
    </row>
    <row r="8" spans="1:9" ht="15.75" x14ac:dyDescent="0.25">
      <c r="A8" s="404" t="str">
        <f>+'Numeral 20 Administración'!A8:I8</f>
        <v>Mes de Actualización: Febrero 2021</v>
      </c>
      <c r="B8" s="404"/>
      <c r="C8" s="404"/>
      <c r="D8" s="404"/>
      <c r="E8" s="404"/>
      <c r="F8" s="404"/>
      <c r="G8" s="404"/>
      <c r="H8" s="404"/>
      <c r="I8" s="404"/>
    </row>
    <row r="9" spans="1:9" ht="15.75" x14ac:dyDescent="0.25">
      <c r="A9" s="404" t="s">
        <v>115</v>
      </c>
      <c r="B9" s="404"/>
      <c r="C9" s="404"/>
      <c r="D9" s="404"/>
      <c r="E9" s="404"/>
      <c r="F9" s="404"/>
      <c r="G9" s="404"/>
      <c r="H9" s="404"/>
      <c r="I9" s="404"/>
    </row>
    <row r="10" spans="1:9" ht="21" x14ac:dyDescent="0.35">
      <c r="A10" s="405" t="s">
        <v>159</v>
      </c>
      <c r="B10" s="405"/>
      <c r="C10" s="405"/>
      <c r="D10" s="405"/>
      <c r="E10" s="405"/>
      <c r="F10" s="405"/>
      <c r="G10" s="405"/>
      <c r="H10" s="405"/>
      <c r="I10" s="405"/>
    </row>
    <row r="11" spans="1:9" s="28" customFormat="1" ht="30" x14ac:dyDescent="0.25">
      <c r="A11" s="109" t="s">
        <v>35</v>
      </c>
      <c r="B11" s="109" t="s">
        <v>45</v>
      </c>
      <c r="C11" s="109" t="s">
        <v>44</v>
      </c>
      <c r="D11" s="109" t="s">
        <v>31</v>
      </c>
      <c r="E11" s="109" t="s">
        <v>36</v>
      </c>
      <c r="F11" s="109" t="s">
        <v>86</v>
      </c>
      <c r="G11" s="455" t="s">
        <v>37</v>
      </c>
      <c r="H11" s="455"/>
      <c r="I11" s="109" t="s">
        <v>38</v>
      </c>
    </row>
    <row r="12" spans="1:9" s="174" customFormat="1" ht="15" customHeight="1" x14ac:dyDescent="0.25">
      <c r="A12" s="449">
        <v>44235</v>
      </c>
      <c r="B12" s="451" t="s">
        <v>209</v>
      </c>
      <c r="C12" s="178">
        <v>1</v>
      </c>
      <c r="D12" s="177">
        <f>[1]FEBRERO!$G$12</f>
        <v>5131.3500000000004</v>
      </c>
      <c r="E12" s="453">
        <f>D12+D13+D14</f>
        <v>7211.47</v>
      </c>
      <c r="F12" s="454">
        <v>111</v>
      </c>
      <c r="G12" s="456" t="str">
        <f>[1]FEBRERO!$D$12</f>
        <v>EMPRESA ELECTRICA DE GUATEMALA SOCIEDAD ANONIMA</v>
      </c>
      <c r="H12" s="456"/>
      <c r="I12" s="454">
        <f>[1]FEBRERO!$E$12</f>
        <v>326445</v>
      </c>
    </row>
    <row r="13" spans="1:9" s="174" customFormat="1" ht="15.75" customHeight="1" x14ac:dyDescent="0.25">
      <c r="A13" s="450"/>
      <c r="B13" s="452"/>
      <c r="C13" s="189">
        <v>1</v>
      </c>
      <c r="D13" s="177">
        <f>[1]FEBRERO!$G$13</f>
        <v>1942.33</v>
      </c>
      <c r="E13" s="453"/>
      <c r="F13" s="454"/>
      <c r="G13" s="456"/>
      <c r="H13" s="456"/>
      <c r="I13" s="454"/>
    </row>
    <row r="14" spans="1:9" s="174" customFormat="1" x14ac:dyDescent="0.25">
      <c r="A14" s="226">
        <v>44246</v>
      </c>
      <c r="B14" s="452"/>
      <c r="C14" s="178">
        <v>1</v>
      </c>
      <c r="D14" s="177">
        <f>[1]FEBRERO!$G$14</f>
        <v>137.79</v>
      </c>
      <c r="E14" s="453"/>
      <c r="F14" s="454"/>
      <c r="G14" s="456"/>
      <c r="H14" s="456"/>
      <c r="I14" s="454"/>
    </row>
    <row r="15" spans="1:9" s="54" customFormat="1" ht="38.25" x14ac:dyDescent="0.25">
      <c r="A15" s="229">
        <v>44246</v>
      </c>
      <c r="B15" s="223" t="s">
        <v>210</v>
      </c>
      <c r="C15" s="189">
        <v>1</v>
      </c>
      <c r="D15" s="177">
        <f>[1]FEBRERO!$G$18</f>
        <v>2549.0700000000002</v>
      </c>
      <c r="E15" s="224">
        <f>+D15</f>
        <v>2549.0700000000002</v>
      </c>
      <c r="F15" s="225">
        <v>112</v>
      </c>
      <c r="G15" s="447" t="str">
        <f>[1]FEBRERO!$D$18</f>
        <v>EMPRESA MUNICIPAL DE AGUA DE LA CIUDAD DE GUATEMALA</v>
      </c>
      <c r="H15" s="448"/>
      <c r="I15" s="225">
        <f>[1]FEBRERO!$E$18</f>
        <v>3306518</v>
      </c>
    </row>
    <row r="16" spans="1:9" s="54" customFormat="1" ht="24.75" customHeight="1" x14ac:dyDescent="0.25">
      <c r="A16" s="449">
        <v>44231</v>
      </c>
      <c r="B16" s="465" t="s">
        <v>213</v>
      </c>
      <c r="C16" s="178">
        <v>1</v>
      </c>
      <c r="D16" s="177">
        <f>[1]FEBRERO!$G$15</f>
        <v>2559.41</v>
      </c>
      <c r="E16" s="453">
        <f>+D16+D17+D18</f>
        <v>2773.41</v>
      </c>
      <c r="F16" s="454">
        <v>113</v>
      </c>
      <c r="G16" s="456" t="str">
        <f>[1]FEBRERO!$D$15</f>
        <v>TELECOMUNICACIONES DE GUATEMALA  SOCIEDAD ANONIMA</v>
      </c>
      <c r="H16" s="456"/>
      <c r="I16" s="454">
        <f>[1]FEBRERO!$E$17</f>
        <v>9929290</v>
      </c>
    </row>
    <row r="17" spans="1:11" s="54" customFormat="1" ht="24.75" customHeight="1" x14ac:dyDescent="0.25">
      <c r="A17" s="464"/>
      <c r="B17" s="465"/>
      <c r="C17" s="178">
        <v>1</v>
      </c>
      <c r="D17" s="177">
        <f>[1]FEBRERO!$G$17</f>
        <v>159</v>
      </c>
      <c r="E17" s="453"/>
      <c r="F17" s="454"/>
      <c r="G17" s="456"/>
      <c r="H17" s="456"/>
      <c r="I17" s="454"/>
    </row>
    <row r="18" spans="1:11" s="54" customFormat="1" ht="24.75" customHeight="1" x14ac:dyDescent="0.25">
      <c r="A18" s="450"/>
      <c r="B18" s="465"/>
      <c r="C18" s="178">
        <v>1</v>
      </c>
      <c r="D18" s="177">
        <f>[1]FEBRERO!$G$16</f>
        <v>55</v>
      </c>
      <c r="E18" s="453"/>
      <c r="F18" s="454"/>
      <c r="G18" s="456"/>
      <c r="H18" s="456"/>
      <c r="I18" s="454"/>
    </row>
    <row r="19" spans="1:11" s="54" customFormat="1" ht="66" customHeight="1" x14ac:dyDescent="0.25">
      <c r="A19" s="179">
        <v>44243</v>
      </c>
      <c r="B19" s="180" t="s">
        <v>201</v>
      </c>
      <c r="C19" s="178">
        <v>1</v>
      </c>
      <c r="D19" s="177">
        <f>[1]FEBRERO!$G$9</f>
        <v>1446.9</v>
      </c>
      <c r="E19" s="181">
        <f>+D19</f>
        <v>1446.9</v>
      </c>
      <c r="F19" s="178">
        <v>113</v>
      </c>
      <c r="G19" s="456" t="str">
        <f>[1]FEBRERO!$D$9</f>
        <v>COMUNICACIONES METROPOLITANAS CABLECOLOR  SOCIEDAD ANONIMA</v>
      </c>
      <c r="H19" s="456"/>
      <c r="I19" s="178">
        <f>[1]FEBRERO!$E$9</f>
        <v>81510780</v>
      </c>
      <c r="K19" s="190"/>
    </row>
    <row r="20" spans="1:11" s="54" customFormat="1" ht="43.5" customHeight="1" x14ac:dyDescent="0.25">
      <c r="A20" s="204">
        <v>44228</v>
      </c>
      <c r="B20" s="273" t="s">
        <v>214</v>
      </c>
      <c r="C20" s="275">
        <v>1</v>
      </c>
      <c r="D20" s="177">
        <f>[1]FEBRERO!$G$19</f>
        <v>150</v>
      </c>
      <c r="E20" s="274">
        <f>+D20</f>
        <v>150</v>
      </c>
      <c r="F20" s="275">
        <v>115</v>
      </c>
      <c r="G20" s="456" t="str">
        <f>[1]FEBRERO!$D$19</f>
        <v>ARREAGA JIMENEZ OSCAR RENE</v>
      </c>
      <c r="H20" s="456"/>
      <c r="I20" s="275">
        <f>[1]FEBRERO!$E$19</f>
        <v>2529416</v>
      </c>
    </row>
    <row r="21" spans="1:11" s="54" customFormat="1" ht="63.75" x14ac:dyDescent="0.25">
      <c r="A21" s="204">
        <v>44239</v>
      </c>
      <c r="B21" s="273" t="s">
        <v>215</v>
      </c>
      <c r="C21" s="275">
        <v>1</v>
      </c>
      <c r="D21" s="177">
        <f>[1]FEBRERO!$G$10</f>
        <v>4000</v>
      </c>
      <c r="E21" s="274">
        <f>+D21</f>
        <v>4000</v>
      </c>
      <c r="F21" s="275">
        <v>153</v>
      </c>
      <c r="G21" s="456" t="str">
        <f>[1]FEBRERO!$D$10</f>
        <v>RICOH DE GUATEMALA  SOCIEDAD ANONIMA</v>
      </c>
      <c r="H21" s="456"/>
      <c r="I21" s="275">
        <f>[1]FEBRERO!$E$10</f>
        <v>4925343</v>
      </c>
    </row>
    <row r="22" spans="1:11" s="54" customFormat="1" ht="63.75" x14ac:dyDescent="0.25">
      <c r="A22" s="204">
        <v>44239</v>
      </c>
      <c r="B22" s="273" t="s">
        <v>215</v>
      </c>
      <c r="C22" s="228">
        <v>1</v>
      </c>
      <c r="D22" s="177">
        <f>[1]FEBRERO!$G$11</f>
        <v>4000</v>
      </c>
      <c r="E22" s="227">
        <f>+D22</f>
        <v>4000</v>
      </c>
      <c r="F22" s="228">
        <v>153</v>
      </c>
      <c r="G22" s="456" t="str">
        <f>[1]FEBRERO!$D$11</f>
        <v>RICOH DE GUATEMALA  SOCIEDAD ANONIMA</v>
      </c>
      <c r="H22" s="456"/>
      <c r="I22" s="228">
        <f>[1]FEBRERO!$E$11</f>
        <v>4925343</v>
      </c>
    </row>
    <row r="23" spans="1:11" s="28" customFormat="1" ht="30" customHeight="1" x14ac:dyDescent="0.25">
      <c r="A23" s="460" t="s">
        <v>156</v>
      </c>
      <c r="B23" s="461"/>
      <c r="C23" s="461"/>
      <c r="D23" s="462"/>
      <c r="E23" s="157">
        <f>SUM(E12:E22)</f>
        <v>22130.85</v>
      </c>
      <c r="F23" s="463"/>
      <c r="G23" s="463"/>
      <c r="H23" s="463"/>
      <c r="I23" s="463"/>
    </row>
    <row r="24" spans="1:11" s="28" customFormat="1" x14ac:dyDescent="0.25">
      <c r="A24" s="127"/>
      <c r="B24" s="33"/>
      <c r="C24" s="33"/>
      <c r="D24" s="33"/>
      <c r="E24" s="33"/>
      <c r="F24" s="33"/>
      <c r="G24" s="33"/>
      <c r="H24" s="33"/>
      <c r="I24" s="48"/>
    </row>
    <row r="25" spans="1:11" s="28" customFormat="1" x14ac:dyDescent="0.25">
      <c r="A25" s="127"/>
      <c r="B25" s="33"/>
      <c r="C25" s="33"/>
      <c r="D25" s="33"/>
      <c r="E25" s="175"/>
      <c r="F25" s="33"/>
      <c r="G25" s="33"/>
      <c r="H25" s="33"/>
      <c r="I25" s="128"/>
    </row>
    <row r="26" spans="1:11" s="28" customFormat="1" x14ac:dyDescent="0.25">
      <c r="A26" s="127"/>
      <c r="B26" s="33"/>
      <c r="C26" s="33"/>
      <c r="D26" s="33"/>
      <c r="E26" s="176"/>
      <c r="F26" s="33"/>
      <c r="G26" s="33"/>
      <c r="H26" s="33"/>
      <c r="I26" s="128"/>
    </row>
    <row r="27" spans="1:11" s="152" customFormat="1" ht="15.75" x14ac:dyDescent="0.25">
      <c r="A27" s="171" t="s">
        <v>71</v>
      </c>
      <c r="B27" s="165"/>
      <c r="C27" s="169"/>
      <c r="D27" s="170"/>
      <c r="E27" s="169"/>
      <c r="F27" s="466" t="s">
        <v>181</v>
      </c>
      <c r="G27" s="466"/>
      <c r="H27" s="466"/>
      <c r="I27" s="153"/>
    </row>
    <row r="28" spans="1:11" s="152" customFormat="1" ht="15.75" x14ac:dyDescent="0.25">
      <c r="A28" s="154"/>
      <c r="B28" s="172"/>
      <c r="C28" s="155"/>
      <c r="D28" s="155"/>
      <c r="E28" s="155"/>
      <c r="F28" s="459"/>
      <c r="G28" s="459"/>
      <c r="H28" s="459"/>
      <c r="I28" s="156"/>
    </row>
    <row r="29" spans="1:11" x14ac:dyDescent="0.25">
      <c r="G29"/>
    </row>
    <row r="30" spans="1:11" x14ac:dyDescent="0.25">
      <c r="G30"/>
    </row>
    <row r="31" spans="1:11" x14ac:dyDescent="0.25">
      <c r="G31"/>
    </row>
  </sheetData>
  <mergeCells count="33">
    <mergeCell ref="F28:H28"/>
    <mergeCell ref="A23:D23"/>
    <mergeCell ref="F23:I23"/>
    <mergeCell ref="A16:A18"/>
    <mergeCell ref="B16:B18"/>
    <mergeCell ref="E16:E18"/>
    <mergeCell ref="F16:F18"/>
    <mergeCell ref="I16:I18"/>
    <mergeCell ref="F27:H27"/>
    <mergeCell ref="G16:H18"/>
    <mergeCell ref="G19:H19"/>
    <mergeCell ref="G22:H22"/>
    <mergeCell ref="G20:H20"/>
    <mergeCell ref="G21:H21"/>
    <mergeCell ref="A1:I1"/>
    <mergeCell ref="A2:I2"/>
    <mergeCell ref="A3:I3"/>
    <mergeCell ref="A5:I5"/>
    <mergeCell ref="A6:I6"/>
    <mergeCell ref="A4:F4"/>
    <mergeCell ref="G4:I4"/>
    <mergeCell ref="G15:H15"/>
    <mergeCell ref="A12:A13"/>
    <mergeCell ref="A7:I7"/>
    <mergeCell ref="A8:I8"/>
    <mergeCell ref="A10:I10"/>
    <mergeCell ref="A9:I9"/>
    <mergeCell ref="B12:B14"/>
    <mergeCell ref="E12:E14"/>
    <mergeCell ref="F12:F14"/>
    <mergeCell ref="I12:I14"/>
    <mergeCell ref="G11:H11"/>
    <mergeCell ref="G12:H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4"/>
      <c r="B1" s="304"/>
    </row>
    <row r="2" spans="1:9" ht="18.75" x14ac:dyDescent="0.25">
      <c r="A2" s="278" t="s">
        <v>63</v>
      </c>
      <c r="B2" s="279"/>
      <c r="C2" s="279"/>
      <c r="D2" s="279"/>
      <c r="E2" s="279"/>
      <c r="F2" s="279"/>
      <c r="G2" s="279"/>
      <c r="H2" s="279"/>
      <c r="I2" s="280"/>
    </row>
    <row r="3" spans="1:9" ht="18.75" x14ac:dyDescent="0.25">
      <c r="A3" s="278" t="s">
        <v>68</v>
      </c>
      <c r="B3" s="279"/>
      <c r="C3" s="279"/>
      <c r="D3" s="279"/>
      <c r="E3" s="279"/>
      <c r="F3" s="279"/>
      <c r="G3" s="279"/>
      <c r="H3" s="279"/>
      <c r="I3" s="280"/>
    </row>
    <row r="4" spans="1:9" ht="15.75" customHeight="1" x14ac:dyDescent="0.25">
      <c r="A4" s="312" t="s">
        <v>64</v>
      </c>
      <c r="B4" s="313"/>
      <c r="C4" s="314"/>
      <c r="D4" s="312" t="s">
        <v>65</v>
      </c>
      <c r="E4" s="313"/>
      <c r="F4" s="313"/>
      <c r="G4" s="313"/>
      <c r="H4" s="313"/>
      <c r="I4" s="314"/>
    </row>
    <row r="5" spans="1:9" ht="15.75" x14ac:dyDescent="0.25">
      <c r="A5" s="305" t="s">
        <v>66</v>
      </c>
      <c r="B5" s="306"/>
      <c r="C5" s="306"/>
      <c r="D5" s="306"/>
      <c r="E5" s="306"/>
      <c r="F5" s="306"/>
      <c r="G5" s="306"/>
      <c r="H5" s="306"/>
      <c r="I5" s="307"/>
    </row>
    <row r="6" spans="1:9" ht="15.75" x14ac:dyDescent="0.25">
      <c r="A6" s="305" t="s">
        <v>60</v>
      </c>
      <c r="B6" s="306"/>
      <c r="C6" s="306"/>
      <c r="D6" s="306"/>
      <c r="E6" s="306"/>
      <c r="F6" s="306"/>
      <c r="G6" s="306"/>
      <c r="H6" s="306"/>
      <c r="I6" s="307"/>
    </row>
    <row r="7" spans="1:9" ht="15.75" x14ac:dyDescent="0.25">
      <c r="A7" s="305" t="s">
        <v>61</v>
      </c>
      <c r="B7" s="306"/>
      <c r="C7" s="306"/>
      <c r="D7" s="306"/>
      <c r="E7" s="306"/>
      <c r="F7" s="306"/>
      <c r="G7" s="306"/>
      <c r="H7" s="306"/>
      <c r="I7" s="307"/>
    </row>
    <row r="8" spans="1:9" ht="15.75" x14ac:dyDescent="0.25">
      <c r="A8" s="305" t="s">
        <v>67</v>
      </c>
      <c r="B8" s="306"/>
      <c r="C8" s="306"/>
      <c r="D8" s="306"/>
      <c r="E8" s="306"/>
      <c r="F8" s="306"/>
      <c r="G8" s="306"/>
      <c r="H8" s="306"/>
      <c r="I8" s="307"/>
    </row>
    <row r="9" spans="1:9" ht="15.75" x14ac:dyDescent="0.25">
      <c r="A9" s="309" t="s">
        <v>62</v>
      </c>
      <c r="B9" s="310"/>
      <c r="C9" s="310"/>
      <c r="D9" s="310"/>
      <c r="E9" s="310"/>
      <c r="F9" s="310"/>
      <c r="G9" s="310"/>
      <c r="H9" s="310"/>
      <c r="I9" s="311"/>
    </row>
    <row r="10" spans="1:9" ht="15.75" x14ac:dyDescent="0.25">
      <c r="A10" s="20"/>
      <c r="B10" s="20"/>
      <c r="C10" s="20"/>
      <c r="D10" s="20"/>
      <c r="E10" s="20"/>
      <c r="F10" s="20"/>
      <c r="G10" s="20"/>
      <c r="H10" s="20"/>
      <c r="I10" s="20"/>
    </row>
    <row r="11" spans="1:9" ht="21" customHeight="1" thickBot="1" x14ac:dyDescent="0.4">
      <c r="A11" s="308" t="s">
        <v>77</v>
      </c>
      <c r="B11" s="308"/>
      <c r="C11" s="308"/>
      <c r="D11" s="308"/>
      <c r="E11" s="308"/>
      <c r="F11" s="308"/>
      <c r="G11" s="308"/>
      <c r="H11" s="308"/>
      <c r="I11" s="308"/>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6" t="s">
        <v>63</v>
      </c>
      <c r="B2" s="316"/>
      <c r="C2" s="316"/>
      <c r="D2" s="316"/>
      <c r="E2" s="316"/>
      <c r="F2" s="316"/>
      <c r="G2" s="316"/>
      <c r="H2" s="316"/>
      <c r="I2" s="316"/>
      <c r="J2" s="316"/>
      <c r="K2" s="316"/>
      <c r="L2" s="316"/>
      <c r="M2" s="316"/>
      <c r="N2" s="316"/>
      <c r="O2" s="316"/>
      <c r="P2" s="316"/>
    </row>
    <row r="3" spans="1:16" ht="18.75" x14ac:dyDescent="0.25">
      <c r="A3" s="278" t="s">
        <v>68</v>
      </c>
      <c r="B3" s="279"/>
      <c r="C3" s="279"/>
      <c r="D3" s="279"/>
      <c r="E3" s="279"/>
      <c r="F3" s="279"/>
      <c r="G3" s="279"/>
      <c r="H3" s="279"/>
      <c r="I3" s="279"/>
      <c r="J3" s="279"/>
      <c r="K3" s="279"/>
      <c r="L3" s="279"/>
      <c r="M3" s="279"/>
      <c r="N3" s="279"/>
      <c r="O3" s="279"/>
      <c r="P3" s="279"/>
    </row>
    <row r="4" spans="1:16" ht="15.75" customHeight="1" x14ac:dyDescent="0.25">
      <c r="A4" s="312" t="s">
        <v>64</v>
      </c>
      <c r="B4" s="313"/>
      <c r="C4" s="313"/>
      <c r="D4" s="313" t="s">
        <v>65</v>
      </c>
      <c r="E4" s="313"/>
      <c r="F4" s="313"/>
      <c r="G4" s="313"/>
      <c r="H4" s="313"/>
      <c r="I4" s="313"/>
      <c r="J4" s="313"/>
      <c r="K4" s="313"/>
      <c r="L4" s="313"/>
      <c r="M4" s="313"/>
      <c r="N4" s="313"/>
      <c r="O4" s="313"/>
      <c r="P4" s="313"/>
    </row>
    <row r="5" spans="1:16" ht="15.75" x14ac:dyDescent="0.25">
      <c r="A5" s="305" t="s">
        <v>66</v>
      </c>
      <c r="B5" s="306"/>
      <c r="C5" s="306"/>
      <c r="D5" s="306"/>
      <c r="E5" s="306"/>
      <c r="F5" s="306"/>
      <c r="G5" s="306"/>
      <c r="H5" s="306"/>
      <c r="I5" s="306"/>
      <c r="J5" s="306"/>
      <c r="K5" s="306"/>
      <c r="L5" s="306"/>
      <c r="M5" s="306"/>
      <c r="N5" s="306"/>
      <c r="O5" s="306"/>
      <c r="P5" s="306"/>
    </row>
    <row r="6" spans="1:16" ht="15.75" x14ac:dyDescent="0.25">
      <c r="A6" s="305" t="s">
        <v>73</v>
      </c>
      <c r="B6" s="306"/>
      <c r="C6" s="306"/>
      <c r="D6" s="306"/>
      <c r="E6" s="306"/>
      <c r="F6" s="306"/>
      <c r="G6" s="306"/>
      <c r="H6" s="306"/>
      <c r="I6" s="306"/>
      <c r="J6" s="306"/>
      <c r="K6" s="306"/>
      <c r="L6" s="306"/>
      <c r="M6" s="306"/>
      <c r="N6" s="306"/>
      <c r="O6" s="306"/>
      <c r="P6" s="306"/>
    </row>
    <row r="7" spans="1:16" ht="15.75" x14ac:dyDescent="0.25">
      <c r="A7" s="305" t="s">
        <v>61</v>
      </c>
      <c r="B7" s="306"/>
      <c r="C7" s="306"/>
      <c r="D7" s="306"/>
      <c r="E7" s="306"/>
      <c r="F7" s="306"/>
      <c r="G7" s="306"/>
      <c r="H7" s="306"/>
      <c r="I7" s="306"/>
      <c r="J7" s="306"/>
      <c r="K7" s="306"/>
      <c r="L7" s="306"/>
      <c r="M7" s="306"/>
      <c r="N7" s="306"/>
      <c r="O7" s="306"/>
      <c r="P7" s="306"/>
    </row>
    <row r="8" spans="1:16" ht="15.75" x14ac:dyDescent="0.25">
      <c r="A8" s="305" t="s">
        <v>67</v>
      </c>
      <c r="B8" s="306"/>
      <c r="C8" s="306"/>
      <c r="D8" s="306"/>
      <c r="E8" s="306"/>
      <c r="F8" s="306"/>
      <c r="G8" s="306"/>
      <c r="H8" s="306"/>
      <c r="I8" s="306"/>
      <c r="J8" s="306"/>
      <c r="K8" s="306"/>
      <c r="L8" s="306"/>
      <c r="M8" s="306"/>
      <c r="N8" s="306"/>
      <c r="O8" s="306"/>
      <c r="P8" s="306"/>
    </row>
    <row r="9" spans="1:16" ht="15.75" x14ac:dyDescent="0.25">
      <c r="A9" s="305" t="s">
        <v>87</v>
      </c>
      <c r="B9" s="306"/>
      <c r="C9" s="306"/>
      <c r="D9" s="306"/>
      <c r="E9" s="306"/>
      <c r="F9" s="306"/>
      <c r="G9" s="306"/>
      <c r="H9" s="306"/>
      <c r="I9" s="306"/>
      <c r="J9" s="306"/>
      <c r="K9" s="306"/>
      <c r="L9" s="306"/>
      <c r="M9" s="306"/>
      <c r="N9" s="306"/>
      <c r="O9" s="306"/>
      <c r="P9" s="306"/>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5" t="s">
        <v>57</v>
      </c>
      <c r="B11" s="315"/>
      <c r="C11" s="315"/>
      <c r="D11" s="315"/>
      <c r="E11" s="315"/>
      <c r="F11" s="315"/>
      <c r="G11" s="315"/>
      <c r="H11" s="315"/>
      <c r="I11" s="315"/>
      <c r="J11" s="315"/>
      <c r="K11" s="315"/>
      <c r="L11" s="315"/>
      <c r="M11" s="315"/>
      <c r="N11" s="315"/>
      <c r="O11" s="315"/>
      <c r="P11" s="315"/>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B25" sqref="B25"/>
    </sheetView>
  </sheetViews>
  <sheetFormatPr baseColWidth="10" defaultRowHeight="15" x14ac:dyDescent="0.25"/>
  <cols>
    <col min="1" max="1" width="19.5703125" style="70" customWidth="1"/>
    <col min="2" max="2" width="16" style="70" customWidth="1"/>
    <col min="3" max="3" width="15.42578125" style="70" customWidth="1"/>
    <col min="4" max="4" width="11.85546875" style="70" customWidth="1"/>
    <col min="5" max="5" width="19.85546875" style="70" customWidth="1"/>
    <col min="6" max="6" width="22.7109375" style="70" customWidth="1"/>
    <col min="7" max="7" width="11.5703125" style="70" customWidth="1"/>
    <col min="8" max="8" width="23.42578125" style="70" customWidth="1"/>
    <col min="9" max="9" width="6.5703125" style="70" customWidth="1"/>
    <col min="10" max="10" width="25.140625" style="70" customWidth="1"/>
    <col min="11" max="11" width="16.85546875" style="70" customWidth="1"/>
    <col min="12" max="12" width="19.28515625" style="70" customWidth="1"/>
    <col min="13" max="13" width="24.140625" style="70" customWidth="1"/>
    <col min="14" max="14" width="15.28515625" style="70" bestFit="1" customWidth="1"/>
    <col min="15" max="16384" width="11.42578125" style="70"/>
  </cols>
  <sheetData>
    <row r="1" spans="1:16" ht="102" customHeight="1" x14ac:dyDescent="0.25">
      <c r="A1" s="318" t="s">
        <v>63</v>
      </c>
      <c r="B1" s="318"/>
      <c r="C1" s="318"/>
      <c r="D1" s="318"/>
      <c r="E1" s="318"/>
      <c r="F1" s="318"/>
      <c r="G1" s="318"/>
      <c r="H1" s="318"/>
      <c r="I1" s="318"/>
      <c r="J1" s="318"/>
      <c r="K1" s="318"/>
      <c r="L1" s="71"/>
      <c r="M1" s="71"/>
      <c r="N1" s="71"/>
      <c r="O1" s="71"/>
      <c r="P1" s="71"/>
    </row>
    <row r="2" spans="1:16" ht="21" x14ac:dyDescent="0.35">
      <c r="A2" s="319" t="str">
        <f>+'Numeral 2'!A3:E3</f>
        <v>Dirección Administrativa</v>
      </c>
      <c r="B2" s="319"/>
      <c r="C2" s="319"/>
      <c r="D2" s="319"/>
      <c r="E2" s="319"/>
      <c r="F2" s="319"/>
      <c r="G2" s="319"/>
      <c r="H2" s="319"/>
      <c r="I2" s="319"/>
      <c r="J2" s="319"/>
      <c r="K2" s="319"/>
      <c r="L2" s="73"/>
      <c r="M2" s="73"/>
      <c r="N2" s="73"/>
      <c r="O2" s="73"/>
      <c r="P2" s="73"/>
    </row>
    <row r="3" spans="1:16" s="74" customFormat="1" ht="15.75" x14ac:dyDescent="0.25">
      <c r="A3" s="317" t="str">
        <f>+'Numeral 2'!A43</f>
        <v>Horario de Atención: 7:00 a 15:00 hrs.</v>
      </c>
      <c r="B3" s="317"/>
      <c r="C3" s="317"/>
      <c r="D3" s="317"/>
      <c r="E3" s="317"/>
      <c r="F3" s="317"/>
      <c r="G3" s="317" t="s">
        <v>138</v>
      </c>
      <c r="H3" s="317"/>
      <c r="I3" s="317"/>
      <c r="J3" s="317"/>
      <c r="K3" s="317"/>
      <c r="L3" s="73"/>
      <c r="M3" s="73"/>
      <c r="N3" s="73"/>
      <c r="O3" s="73"/>
      <c r="P3" s="73"/>
    </row>
    <row r="4" spans="1:16" s="74" customFormat="1" ht="15.75" customHeight="1" x14ac:dyDescent="0.25">
      <c r="A4" s="320" t="s">
        <v>140</v>
      </c>
      <c r="B4" s="321"/>
      <c r="C4" s="321"/>
      <c r="D4" s="321"/>
      <c r="E4" s="321"/>
      <c r="F4" s="321"/>
      <c r="G4" s="321"/>
      <c r="H4" s="321"/>
      <c r="I4" s="321"/>
      <c r="J4" s="321"/>
      <c r="K4" s="322"/>
      <c r="L4" s="75"/>
      <c r="M4" s="75"/>
      <c r="N4" s="75"/>
      <c r="O4" s="75"/>
      <c r="P4" s="75"/>
    </row>
    <row r="5" spans="1:16" s="74" customFormat="1" ht="15.75" x14ac:dyDescent="0.25">
      <c r="A5" s="317" t="str">
        <f>+'Numeral 2'!A6:E6</f>
        <v>Director (a): Adela de los Angeles Robles Rosales</v>
      </c>
      <c r="B5" s="317"/>
      <c r="C5" s="317"/>
      <c r="D5" s="317"/>
      <c r="E5" s="317"/>
      <c r="F5" s="317"/>
      <c r="G5" s="317"/>
      <c r="H5" s="317"/>
      <c r="I5" s="317"/>
      <c r="J5" s="317"/>
      <c r="K5" s="317"/>
      <c r="L5" s="73"/>
      <c r="M5" s="73"/>
      <c r="N5" s="73"/>
      <c r="O5" s="73"/>
      <c r="P5" s="73"/>
    </row>
    <row r="6" spans="1:16" s="74" customFormat="1" ht="15.75" x14ac:dyDescent="0.25">
      <c r="A6" s="317" t="str">
        <f>+'Numeral 2'!A7:E7</f>
        <v>Responsable de Actualización de la información: Hortencia Margarita Diaz Alvarez</v>
      </c>
      <c r="B6" s="317"/>
      <c r="C6" s="317"/>
      <c r="D6" s="317"/>
      <c r="E6" s="317"/>
      <c r="F6" s="317"/>
      <c r="G6" s="317"/>
      <c r="H6" s="317"/>
      <c r="I6" s="317"/>
      <c r="J6" s="317"/>
      <c r="K6" s="317"/>
      <c r="L6" s="73"/>
      <c r="M6" s="73"/>
      <c r="N6" s="73"/>
      <c r="O6" s="73"/>
      <c r="P6" s="73"/>
    </row>
    <row r="7" spans="1:16" s="74" customFormat="1" ht="15.75" x14ac:dyDescent="0.25">
      <c r="A7" s="317" t="str">
        <f>+'Numeral 2'!A8:E8</f>
        <v>Mes de Actualización: Febrero 2021</v>
      </c>
      <c r="B7" s="317"/>
      <c r="C7" s="317"/>
      <c r="D7" s="317"/>
      <c r="E7" s="317"/>
      <c r="F7" s="317"/>
      <c r="G7" s="317"/>
      <c r="H7" s="317"/>
      <c r="I7" s="317"/>
      <c r="J7" s="317"/>
      <c r="K7" s="317"/>
      <c r="L7" s="73"/>
      <c r="M7" s="73"/>
      <c r="N7" s="73"/>
      <c r="O7" s="73"/>
      <c r="P7" s="73"/>
    </row>
    <row r="8" spans="1:16" s="74" customFormat="1" ht="15.75" x14ac:dyDescent="0.25">
      <c r="A8" s="317" t="s">
        <v>117</v>
      </c>
      <c r="B8" s="317"/>
      <c r="C8" s="317"/>
      <c r="D8" s="317"/>
      <c r="E8" s="317"/>
      <c r="F8" s="317"/>
      <c r="G8" s="317"/>
      <c r="H8" s="317"/>
      <c r="I8" s="317"/>
      <c r="J8" s="317"/>
      <c r="K8" s="317"/>
      <c r="L8" s="73"/>
      <c r="M8" s="73"/>
      <c r="N8" s="73"/>
      <c r="O8" s="73"/>
      <c r="P8" s="73"/>
    </row>
    <row r="9" spans="1:16" ht="15.75" x14ac:dyDescent="0.25">
      <c r="A9" s="76"/>
      <c r="B9" s="77"/>
      <c r="C9" s="77"/>
      <c r="D9" s="77"/>
      <c r="E9" s="77"/>
      <c r="F9" s="77"/>
      <c r="G9" s="77"/>
      <c r="H9" s="77"/>
      <c r="I9" s="77"/>
      <c r="J9" s="77"/>
      <c r="K9" s="78"/>
      <c r="L9" s="71"/>
      <c r="M9" s="71"/>
      <c r="N9" s="71"/>
      <c r="O9" s="71"/>
      <c r="P9" s="71"/>
    </row>
    <row r="10" spans="1:16" s="129" customFormat="1" ht="21" customHeight="1" thickBot="1" x14ac:dyDescent="0.4">
      <c r="A10" s="332" t="s">
        <v>133</v>
      </c>
      <c r="B10" s="333"/>
      <c r="C10" s="333"/>
      <c r="D10" s="333"/>
      <c r="E10" s="333"/>
      <c r="F10" s="333"/>
      <c r="G10" s="333"/>
      <c r="H10" s="333"/>
      <c r="I10" s="333"/>
      <c r="J10" s="333"/>
      <c r="K10" s="334"/>
    </row>
    <row r="11" spans="1:16" s="129" customFormat="1" ht="32.25" thickBot="1" x14ac:dyDescent="0.3">
      <c r="A11" s="130" t="s">
        <v>0</v>
      </c>
      <c r="B11" s="130" t="s">
        <v>30</v>
      </c>
      <c r="C11" s="130" t="s">
        <v>31</v>
      </c>
      <c r="D11" s="130" t="s">
        <v>32</v>
      </c>
      <c r="E11" s="130" t="s">
        <v>1</v>
      </c>
      <c r="F11" s="335" t="s">
        <v>2</v>
      </c>
      <c r="G11" s="335"/>
      <c r="H11" s="336" t="s">
        <v>3</v>
      </c>
      <c r="I11" s="337"/>
      <c r="J11" s="335" t="s">
        <v>4</v>
      </c>
      <c r="K11" s="335"/>
    </row>
    <row r="12" spans="1:16" s="129" customFormat="1" x14ac:dyDescent="0.25">
      <c r="A12" s="326"/>
      <c r="B12" s="329"/>
      <c r="C12" s="338"/>
      <c r="D12" s="341"/>
      <c r="E12" s="344"/>
      <c r="F12" s="131" t="s">
        <v>5</v>
      </c>
      <c r="G12" s="132"/>
      <c r="H12" s="131" t="s">
        <v>6</v>
      </c>
      <c r="I12" s="133" t="s">
        <v>136</v>
      </c>
      <c r="J12" s="131" t="s">
        <v>145</v>
      </c>
      <c r="K12" s="134"/>
    </row>
    <row r="13" spans="1:16" s="129" customFormat="1" x14ac:dyDescent="0.25">
      <c r="A13" s="327"/>
      <c r="B13" s="330"/>
      <c r="C13" s="339"/>
      <c r="D13" s="342"/>
      <c r="E13" s="342"/>
      <c r="F13" s="135" t="s">
        <v>7</v>
      </c>
      <c r="G13" s="136"/>
      <c r="H13" s="135" t="s">
        <v>8</v>
      </c>
      <c r="I13" s="137" t="s">
        <v>136</v>
      </c>
      <c r="J13" s="135" t="s">
        <v>144</v>
      </c>
      <c r="K13" s="138"/>
    </row>
    <row r="14" spans="1:16" s="129" customFormat="1" ht="30" x14ac:dyDescent="0.25">
      <c r="A14" s="327"/>
      <c r="B14" s="330"/>
      <c r="C14" s="339"/>
      <c r="D14" s="342"/>
      <c r="E14" s="342"/>
      <c r="F14" s="345"/>
      <c r="G14" s="346"/>
      <c r="H14" s="139" t="s">
        <v>9</v>
      </c>
      <c r="I14" s="137" t="s">
        <v>136</v>
      </c>
      <c r="J14" s="139" t="s">
        <v>10</v>
      </c>
      <c r="K14" s="140"/>
    </row>
    <row r="15" spans="1:16" s="129" customFormat="1" x14ac:dyDescent="0.25">
      <c r="A15" s="327"/>
      <c r="B15" s="330"/>
      <c r="C15" s="339"/>
      <c r="D15" s="342"/>
      <c r="E15" s="342"/>
      <c r="F15" s="342"/>
      <c r="G15" s="347"/>
      <c r="H15" s="135" t="s">
        <v>11</v>
      </c>
      <c r="I15" s="137" t="s">
        <v>136</v>
      </c>
      <c r="J15" s="135" t="s">
        <v>134</v>
      </c>
      <c r="K15" s="141"/>
    </row>
    <row r="16" spans="1:16" s="129" customFormat="1" ht="15.75" thickBot="1" x14ac:dyDescent="0.3">
      <c r="A16" s="328"/>
      <c r="B16" s="331"/>
      <c r="C16" s="340"/>
      <c r="D16" s="343"/>
      <c r="E16" s="343"/>
      <c r="F16" s="343"/>
      <c r="G16" s="348"/>
      <c r="H16" s="142" t="s">
        <v>12</v>
      </c>
      <c r="I16" s="143" t="s">
        <v>136</v>
      </c>
      <c r="J16" s="142"/>
      <c r="K16" s="144"/>
    </row>
    <row r="17" spans="1:11" s="129" customFormat="1" x14ac:dyDescent="0.25">
      <c r="A17" s="145"/>
      <c r="B17" s="146"/>
      <c r="C17" s="146"/>
      <c r="D17" s="146"/>
      <c r="E17" s="146"/>
      <c r="F17" s="146"/>
      <c r="G17" s="146"/>
      <c r="K17" s="147"/>
    </row>
    <row r="18" spans="1:11" s="129" customFormat="1" ht="22.5" customHeight="1" x14ac:dyDescent="0.25">
      <c r="A18" s="323" t="s">
        <v>177</v>
      </c>
      <c r="B18" s="324"/>
      <c r="C18" s="324"/>
      <c r="D18" s="324"/>
      <c r="E18" s="324"/>
      <c r="F18" s="324"/>
      <c r="G18" s="324"/>
      <c r="H18" s="324"/>
      <c r="I18" s="324"/>
      <c r="J18" s="324"/>
      <c r="K18" s="325"/>
    </row>
    <row r="19" spans="1:11" s="129" customFormat="1" ht="22.5" customHeight="1" x14ac:dyDescent="0.25">
      <c r="A19" s="323"/>
      <c r="B19" s="324"/>
      <c r="C19" s="324"/>
      <c r="D19" s="324"/>
      <c r="E19" s="324"/>
      <c r="F19" s="324"/>
      <c r="G19" s="324"/>
      <c r="H19" s="324"/>
      <c r="I19" s="324"/>
      <c r="J19" s="324"/>
      <c r="K19" s="325"/>
    </row>
    <row r="20" spans="1:11" s="129" customFormat="1" ht="9" customHeight="1" x14ac:dyDescent="0.25">
      <c r="A20" s="323"/>
      <c r="B20" s="324"/>
      <c r="C20" s="324"/>
      <c r="D20" s="324"/>
      <c r="E20" s="324"/>
      <c r="F20" s="324"/>
      <c r="G20" s="324"/>
      <c r="H20" s="324"/>
      <c r="I20" s="324"/>
      <c r="J20" s="324"/>
      <c r="K20" s="325"/>
    </row>
    <row r="21" spans="1:11" s="129" customFormat="1" x14ac:dyDescent="0.25">
      <c r="A21" s="145"/>
      <c r="B21" s="146"/>
      <c r="C21" s="146"/>
      <c r="D21" s="146"/>
      <c r="E21" s="146"/>
      <c r="F21" s="146"/>
      <c r="G21" s="146"/>
      <c r="K21" s="147"/>
    </row>
    <row r="22" spans="1:11" s="129" customFormat="1" x14ac:dyDescent="0.25">
      <c r="A22" s="145"/>
      <c r="B22" s="146"/>
      <c r="C22" s="146"/>
      <c r="D22" s="146"/>
      <c r="E22" s="146"/>
      <c r="F22" s="146"/>
      <c r="G22" s="146"/>
      <c r="K22" s="147"/>
    </row>
    <row r="23" spans="1:11" s="129" customFormat="1" x14ac:dyDescent="0.25">
      <c r="A23" s="145"/>
      <c r="B23" s="146"/>
      <c r="C23" s="146"/>
      <c r="D23" s="146"/>
      <c r="E23" s="146"/>
      <c r="F23" s="146"/>
      <c r="G23" s="146"/>
      <c r="K23" s="147"/>
    </row>
    <row r="24" spans="1:11" s="150" customFormat="1" ht="18.75" x14ac:dyDescent="0.3">
      <c r="A24" s="148" t="s">
        <v>71</v>
      </c>
      <c r="C24" s="149"/>
      <c r="D24" s="149"/>
      <c r="E24" s="149"/>
      <c r="F24" s="149"/>
      <c r="G24" s="30" t="s">
        <v>179</v>
      </c>
      <c r="H24" s="50"/>
      <c r="I24" s="50"/>
      <c r="K24" s="151"/>
    </row>
    <row r="25" spans="1:11" s="150" customFormat="1" ht="18.75" x14ac:dyDescent="0.3">
      <c r="A25" s="158"/>
      <c r="C25" s="149"/>
      <c r="D25" s="149"/>
      <c r="E25" s="149"/>
      <c r="F25" s="149"/>
      <c r="G25" s="303"/>
      <c r="H25" s="303"/>
      <c r="I25" s="303"/>
      <c r="J25" s="303"/>
      <c r="K25" s="151"/>
    </row>
    <row r="26" spans="1:11" s="84" customFormat="1" ht="18.75" x14ac:dyDescent="0.3">
      <c r="A26" s="159"/>
      <c r="B26" s="104"/>
      <c r="C26" s="103"/>
      <c r="D26" s="103"/>
      <c r="E26" s="103"/>
      <c r="F26" s="103"/>
      <c r="G26" s="103"/>
      <c r="H26" s="104"/>
      <c r="I26" s="104"/>
      <c r="J26" s="104"/>
      <c r="K26" s="105"/>
    </row>
    <row r="27" spans="1:11" x14ac:dyDescent="0.25">
      <c r="A27" s="81"/>
      <c r="B27" s="82"/>
      <c r="C27" s="82"/>
      <c r="D27" s="82"/>
      <c r="E27" s="82"/>
      <c r="F27" s="82"/>
      <c r="G27" s="82"/>
      <c r="H27" s="82"/>
      <c r="I27" s="82"/>
      <c r="J27" s="82"/>
      <c r="K27" s="83"/>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53"/>
  <sheetViews>
    <sheetView view="pageBreakPreview" topLeftCell="B136" zoomScale="70" zoomScaleNormal="70" zoomScaleSheetLayoutView="70" workbookViewId="0">
      <selection activeCell="A82" sqref="A82:A86"/>
    </sheetView>
  </sheetViews>
  <sheetFormatPr baseColWidth="10" defaultRowHeight="15" x14ac:dyDescent="0.25"/>
  <cols>
    <col min="1" max="1" width="19" style="70" customWidth="1"/>
    <col min="2" max="2" width="16.42578125" style="70" bestFit="1" customWidth="1"/>
    <col min="3" max="3" width="13.7109375" style="70" customWidth="1"/>
    <col min="4" max="4" width="13.42578125" style="70" customWidth="1"/>
    <col min="5" max="5" width="17.42578125" style="70" customWidth="1"/>
    <col min="6" max="6" width="20.28515625" style="70" customWidth="1"/>
    <col min="7" max="7" width="21.5703125" style="70" customWidth="1"/>
    <col min="8" max="8" width="23.42578125" style="70" customWidth="1"/>
    <col min="9" max="9" width="21.28515625" style="70" customWidth="1"/>
    <col min="10" max="10" width="25.140625" style="70" customWidth="1"/>
    <col min="11" max="11" width="34.5703125" style="191" customWidth="1"/>
    <col min="12" max="12" width="19.28515625" style="70" customWidth="1"/>
    <col min="13" max="13" width="24.140625" style="70" customWidth="1"/>
    <col min="14" max="14" width="15.28515625" style="70" bestFit="1" customWidth="1"/>
    <col min="15" max="16384" width="11.42578125" style="70"/>
  </cols>
  <sheetData>
    <row r="1" spans="1:11" ht="96" customHeight="1" x14ac:dyDescent="0.25">
      <c r="A1" s="362" t="s">
        <v>63</v>
      </c>
      <c r="B1" s="363"/>
      <c r="C1" s="363"/>
      <c r="D1" s="363"/>
      <c r="E1" s="363"/>
      <c r="F1" s="363"/>
      <c r="G1" s="363"/>
      <c r="H1" s="363"/>
      <c r="I1" s="363"/>
      <c r="J1" s="363"/>
      <c r="K1" s="364"/>
    </row>
    <row r="2" spans="1:11" ht="21" x14ac:dyDescent="0.35">
      <c r="A2" s="365" t="str">
        <f>+'Numeral 2'!A3:E3</f>
        <v>Dirección Administrativa</v>
      </c>
      <c r="B2" s="319"/>
      <c r="C2" s="319"/>
      <c r="D2" s="319"/>
      <c r="E2" s="319"/>
      <c r="F2" s="319"/>
      <c r="G2" s="319"/>
      <c r="H2" s="319"/>
      <c r="I2" s="319"/>
      <c r="J2" s="319"/>
      <c r="K2" s="366"/>
    </row>
    <row r="3" spans="1:11" s="74" customFormat="1" x14ac:dyDescent="0.25">
      <c r="A3" s="367" t="str">
        <f>+'Numeral 2'!A43</f>
        <v>Horario de Atención: 7:00 a 15:00 hrs.</v>
      </c>
      <c r="B3" s="317"/>
      <c r="C3" s="317"/>
      <c r="D3" s="317"/>
      <c r="E3" s="317"/>
      <c r="F3" s="317"/>
      <c r="G3" s="317" t="s">
        <v>138</v>
      </c>
      <c r="H3" s="317"/>
      <c r="I3" s="317"/>
      <c r="J3" s="317"/>
      <c r="K3" s="368"/>
    </row>
    <row r="4" spans="1:11" s="74" customFormat="1" x14ac:dyDescent="0.25">
      <c r="A4" s="369" t="s">
        <v>140</v>
      </c>
      <c r="B4" s="321"/>
      <c r="C4" s="321"/>
      <c r="D4" s="321"/>
      <c r="E4" s="321"/>
      <c r="F4" s="321"/>
      <c r="G4" s="321"/>
      <c r="H4" s="321"/>
      <c r="I4" s="321"/>
      <c r="J4" s="321"/>
      <c r="K4" s="370"/>
    </row>
    <row r="5" spans="1:11" s="74" customFormat="1" x14ac:dyDescent="0.25">
      <c r="A5" s="367" t="str">
        <f>+'Numeral 2'!A6:E6</f>
        <v>Director (a): Adela de los Angeles Robles Rosales</v>
      </c>
      <c r="B5" s="317"/>
      <c r="C5" s="317"/>
      <c r="D5" s="317"/>
      <c r="E5" s="317"/>
      <c r="F5" s="317"/>
      <c r="G5" s="317"/>
      <c r="H5" s="317"/>
      <c r="I5" s="317"/>
      <c r="J5" s="317"/>
      <c r="K5" s="368"/>
    </row>
    <row r="6" spans="1:11" s="74" customFormat="1" x14ac:dyDescent="0.25">
      <c r="A6" s="367" t="str">
        <f>+'Numeral 2'!A7:E7</f>
        <v>Responsable de Actualización de la información: Hortencia Margarita Diaz Alvarez</v>
      </c>
      <c r="B6" s="317"/>
      <c r="C6" s="317"/>
      <c r="D6" s="317"/>
      <c r="E6" s="317"/>
      <c r="F6" s="317"/>
      <c r="G6" s="317"/>
      <c r="H6" s="317"/>
      <c r="I6" s="317"/>
      <c r="J6" s="317"/>
      <c r="K6" s="368"/>
    </row>
    <row r="7" spans="1:11" s="74" customFormat="1" x14ac:dyDescent="0.25">
      <c r="A7" s="367" t="str">
        <f>+'Numeral 11, Sub 18 '!A7:K7</f>
        <v>Mes de Actualización: Febrero 2021</v>
      </c>
      <c r="B7" s="317"/>
      <c r="C7" s="317"/>
      <c r="D7" s="317"/>
      <c r="E7" s="317"/>
      <c r="F7" s="317"/>
      <c r="G7" s="317"/>
      <c r="H7" s="317"/>
      <c r="I7" s="317"/>
      <c r="J7" s="317"/>
      <c r="K7" s="368"/>
    </row>
    <row r="8" spans="1:11" s="74" customFormat="1" x14ac:dyDescent="0.25">
      <c r="A8" s="367" t="s">
        <v>117</v>
      </c>
      <c r="B8" s="317"/>
      <c r="C8" s="317"/>
      <c r="D8" s="317"/>
      <c r="E8" s="317"/>
      <c r="F8" s="317"/>
      <c r="G8" s="317"/>
      <c r="H8" s="317"/>
      <c r="I8" s="317"/>
      <c r="J8" s="317"/>
      <c r="K8" s="368"/>
    </row>
    <row r="9" spans="1:11" ht="15.75" x14ac:dyDescent="0.25">
      <c r="A9" s="192"/>
      <c r="B9" s="77"/>
      <c r="C9" s="77"/>
      <c r="D9" s="77"/>
      <c r="E9" s="77"/>
      <c r="F9" s="77"/>
      <c r="G9" s="77"/>
      <c r="H9" s="77"/>
      <c r="I9" s="77"/>
      <c r="J9" s="77"/>
      <c r="K9" s="193"/>
    </row>
    <row r="10" spans="1:11" ht="66.75" customHeight="1" thickBot="1" x14ac:dyDescent="0.4">
      <c r="A10" s="383" t="s">
        <v>185</v>
      </c>
      <c r="B10" s="384"/>
      <c r="C10" s="384"/>
      <c r="D10" s="384"/>
      <c r="E10" s="384"/>
      <c r="F10" s="384"/>
      <c r="G10" s="384"/>
      <c r="H10" s="384"/>
      <c r="I10" s="384"/>
      <c r="J10" s="384"/>
      <c r="K10" s="385"/>
    </row>
    <row r="11" spans="1:11" ht="69.75" customHeight="1" thickBot="1" x14ac:dyDescent="0.3">
      <c r="A11" s="253" t="s">
        <v>0</v>
      </c>
      <c r="B11" s="254" t="s">
        <v>30</v>
      </c>
      <c r="C11" s="254" t="s">
        <v>31</v>
      </c>
      <c r="D11" s="254" t="s">
        <v>32</v>
      </c>
      <c r="E11" s="254" t="s">
        <v>1</v>
      </c>
      <c r="F11" s="386" t="s">
        <v>2</v>
      </c>
      <c r="G11" s="387"/>
      <c r="H11" s="388" t="s">
        <v>3</v>
      </c>
      <c r="I11" s="389"/>
      <c r="J11" s="390" t="s">
        <v>4</v>
      </c>
      <c r="K11" s="391"/>
    </row>
    <row r="12" spans="1:11" s="222" customFormat="1" ht="45" customHeight="1" x14ac:dyDescent="0.25">
      <c r="A12" s="371" t="str">
        <f>[1]FEBRERO!$C$8</f>
        <v>ARRENDAMIENTO DE BIENES INMUEBLES  (Art.43 inciso e)</v>
      </c>
      <c r="B12" s="374">
        <f>+D12*C12</f>
        <v>2500</v>
      </c>
      <c r="C12" s="377">
        <f>[1]FEBRERO!$G$8</f>
        <v>2500</v>
      </c>
      <c r="D12" s="349">
        <v>1</v>
      </c>
      <c r="E12" s="352" t="str">
        <f>[1]FEBRERO!$H$8</f>
        <v>151 ARRENDAMIENTO DE EDIFICIOS Y LOCALES</v>
      </c>
      <c r="F12" s="235" t="s">
        <v>5</v>
      </c>
      <c r="G12" s="230" t="str">
        <f>[1]FEBRERO!$D$8</f>
        <v>GARCIA TZUL DE NORATO HERMINIA LEONOR</v>
      </c>
      <c r="H12" s="231" t="s">
        <v>6</v>
      </c>
      <c r="I12" s="234">
        <f>[1]FEBRERO!$K$8</f>
        <v>13844369</v>
      </c>
      <c r="J12" s="231" t="s">
        <v>145</v>
      </c>
      <c r="K12" s="255" t="str">
        <f>[1]FEBRERO!$M$8</f>
        <v>ACTA ADMINISTRATIVA 1-2021</v>
      </c>
    </row>
    <row r="13" spans="1:11" s="222" customFormat="1" ht="30" x14ac:dyDescent="0.25">
      <c r="A13" s="372"/>
      <c r="B13" s="375"/>
      <c r="C13" s="378"/>
      <c r="D13" s="350"/>
      <c r="E13" s="353"/>
      <c r="F13" s="355" t="s">
        <v>7</v>
      </c>
      <c r="G13" s="358">
        <f>[1]FEBRERO!$E$8</f>
        <v>29355850</v>
      </c>
      <c r="H13" s="232" t="s">
        <v>8</v>
      </c>
      <c r="I13" s="233" t="s">
        <v>196</v>
      </c>
      <c r="J13" s="232" t="s">
        <v>144</v>
      </c>
      <c r="K13" s="252" t="str">
        <f>[1]FEBRERO!$O$8</f>
        <v>01/01/2021 AL 31/12/2021</v>
      </c>
    </row>
    <row r="14" spans="1:11" s="222" customFormat="1" ht="161.25" customHeight="1" x14ac:dyDescent="0.25">
      <c r="A14" s="372"/>
      <c r="B14" s="375"/>
      <c r="C14" s="378"/>
      <c r="D14" s="350"/>
      <c r="E14" s="353"/>
      <c r="F14" s="356"/>
      <c r="G14" s="359"/>
      <c r="H14" s="256" t="s">
        <v>9</v>
      </c>
      <c r="I14" s="233" t="s">
        <v>197</v>
      </c>
      <c r="J14" s="232" t="s">
        <v>10</v>
      </c>
      <c r="K14" s="257" t="str">
        <f>[1]FEBRERO!$F$8</f>
        <v>ARRENDAMIENTO DE BIEN INMUEBLE PARA LA OFICINA DE LA SEDE DEPARTAMENTAL DE LA SECRETARÍA PRESIDENCIAL DE LA MUJER, EN EL DEPARTAMENTO DE TOTONICAPÁN, PERIODO DE FEBRERO 2021, SEGÚN ACTA ADMINISTRATIVA 1-2021.</v>
      </c>
    </row>
    <row r="15" spans="1:11" s="222" customFormat="1" ht="30" x14ac:dyDescent="0.25">
      <c r="A15" s="372"/>
      <c r="B15" s="375"/>
      <c r="C15" s="378"/>
      <c r="D15" s="350"/>
      <c r="E15" s="353"/>
      <c r="F15" s="356"/>
      <c r="G15" s="359"/>
      <c r="H15" s="232" t="s">
        <v>11</v>
      </c>
      <c r="I15" s="233" t="s">
        <v>198</v>
      </c>
      <c r="J15" s="232" t="s">
        <v>134</v>
      </c>
      <c r="K15" s="252">
        <v>44200</v>
      </c>
    </row>
    <row r="16" spans="1:11" s="222" customFormat="1" ht="15.75" customHeight="1" thickBot="1" x14ac:dyDescent="0.3">
      <c r="A16" s="373"/>
      <c r="B16" s="376"/>
      <c r="C16" s="379"/>
      <c r="D16" s="380"/>
      <c r="E16" s="381"/>
      <c r="F16" s="361"/>
      <c r="G16" s="382"/>
      <c r="H16" s="182" t="s">
        <v>12</v>
      </c>
      <c r="I16" s="258" t="s">
        <v>142</v>
      </c>
      <c r="J16" s="182"/>
      <c r="K16" s="259"/>
    </row>
    <row r="17" spans="1:13" s="222" customFormat="1" ht="60" x14ac:dyDescent="0.25">
      <c r="A17" s="371" t="str">
        <f>[1]FEBRERO!$C$10</f>
        <v>COMPRA DIRECTA CON OFERTA ELECTRÓNICA (ART. 43 LCE INCISO B)</v>
      </c>
      <c r="B17" s="374">
        <f>+D17*C17</f>
        <v>1446.9</v>
      </c>
      <c r="C17" s="377">
        <f>[1]FEBRERO!$G$9</f>
        <v>1446.9</v>
      </c>
      <c r="D17" s="349">
        <v>1</v>
      </c>
      <c r="E17" s="352" t="str">
        <f>[1]FEBRERO!$H$9</f>
        <v>113 TELEFONÍA</v>
      </c>
      <c r="F17" s="235" t="s">
        <v>5</v>
      </c>
      <c r="G17" s="230" t="str">
        <f>[1]FEBRERO!$D$9</f>
        <v>COMUNICACIONES METROPOLITANAS CABLECOLOR  SOCIEDAD ANONIMA</v>
      </c>
      <c r="H17" s="231" t="s">
        <v>6</v>
      </c>
      <c r="I17" s="234">
        <f>[1]FEBRERO!$K$9</f>
        <v>13756907</v>
      </c>
      <c r="J17" s="231" t="s">
        <v>145</v>
      </c>
      <c r="K17" s="255" t="str">
        <f>[1]FEBRERO!$M$9</f>
        <v>ACTA ADMINISTRATIVA 2-2021</v>
      </c>
    </row>
    <row r="18" spans="1:13" s="222" customFormat="1" ht="30" x14ac:dyDescent="0.25">
      <c r="A18" s="372"/>
      <c r="B18" s="375"/>
      <c r="C18" s="378"/>
      <c r="D18" s="350"/>
      <c r="E18" s="353"/>
      <c r="F18" s="355" t="s">
        <v>7</v>
      </c>
      <c r="G18" s="358">
        <f>[1]FEBRERO!$E$9</f>
        <v>81510780</v>
      </c>
      <c r="H18" s="232" t="s">
        <v>8</v>
      </c>
      <c r="I18" s="260" t="s">
        <v>195</v>
      </c>
      <c r="J18" s="232" t="s">
        <v>144</v>
      </c>
      <c r="K18" s="252" t="str">
        <f>[1]FEBRERO!$O$9</f>
        <v>04/01/2021 AL 31/012/2021</v>
      </c>
    </row>
    <row r="19" spans="1:13" s="222" customFormat="1" ht="161.25" customHeight="1" x14ac:dyDescent="0.25">
      <c r="A19" s="372"/>
      <c r="B19" s="375"/>
      <c r="C19" s="378"/>
      <c r="D19" s="350"/>
      <c r="E19" s="353"/>
      <c r="F19" s="356"/>
      <c r="G19" s="359"/>
      <c r="H19" s="256" t="s">
        <v>9</v>
      </c>
      <c r="I19" s="260" t="s">
        <v>199</v>
      </c>
      <c r="J19" s="232" t="s">
        <v>10</v>
      </c>
      <c r="K19" s="271" t="str">
        <f>[1]FEBRERO!$F$9</f>
        <v>SERVICIO DE ENLACE DE INTERNET CORPORATIVO DE 35 MBS PARA LA SECRETARÍA PRESIDENCIAL DE LA MUJER, PERIODO FEBRERO 2021, SEGÚN ACTA ADMINISTRATIVA 2-2021.</v>
      </c>
    </row>
    <row r="20" spans="1:13" s="222" customFormat="1" ht="30" x14ac:dyDescent="0.25">
      <c r="A20" s="372"/>
      <c r="B20" s="375"/>
      <c r="C20" s="378"/>
      <c r="D20" s="350"/>
      <c r="E20" s="353"/>
      <c r="F20" s="356"/>
      <c r="G20" s="359"/>
      <c r="H20" s="232" t="s">
        <v>11</v>
      </c>
      <c r="I20" s="260" t="s">
        <v>200</v>
      </c>
      <c r="J20" s="232" t="s">
        <v>134</v>
      </c>
      <c r="K20" s="252">
        <f>[1]FEBRERO!$N$9</f>
        <v>44200</v>
      </c>
    </row>
    <row r="21" spans="1:13" ht="15.75" customHeight="1" thickBot="1" x14ac:dyDescent="0.3">
      <c r="A21" s="373"/>
      <c r="B21" s="376"/>
      <c r="C21" s="379"/>
      <c r="D21" s="380"/>
      <c r="E21" s="381"/>
      <c r="F21" s="361"/>
      <c r="G21" s="382"/>
      <c r="H21" s="182" t="s">
        <v>12</v>
      </c>
      <c r="I21" s="261" t="s">
        <v>135</v>
      </c>
      <c r="J21" s="182"/>
      <c r="K21" s="259"/>
    </row>
    <row r="22" spans="1:13" s="222" customFormat="1" ht="30" customHeight="1" x14ac:dyDescent="0.25">
      <c r="A22" s="371" t="str">
        <f>[1]FEBRERO!$C$10</f>
        <v>COMPRA DIRECTA CON OFERTA ELECTRÓNICA (ART. 43 LCE INCISO B)</v>
      </c>
      <c r="B22" s="374">
        <f>+D22*C22</f>
        <v>4000</v>
      </c>
      <c r="C22" s="377">
        <f>[1]FEBRERO!$G$10</f>
        <v>4000</v>
      </c>
      <c r="D22" s="349">
        <v>1</v>
      </c>
      <c r="E22" s="352" t="str">
        <f>[1]FEBRERO!$H$10</f>
        <v>153 ARRENDAMIENTO DE MÁQUINAS Y EQUIPOS DE OFICINA</v>
      </c>
      <c r="F22" s="235" t="s">
        <v>5</v>
      </c>
      <c r="G22" s="230" t="str">
        <f>[1]FEBRERO!$D$10</f>
        <v>RICOH DE GUATEMALA  SOCIEDAD ANONIMA</v>
      </c>
      <c r="H22" s="231" t="s">
        <v>6</v>
      </c>
      <c r="I22" s="234">
        <f>[1]FEBRERO!$K$10</f>
        <v>13756842</v>
      </c>
      <c r="J22" s="231" t="s">
        <v>145</v>
      </c>
      <c r="K22" s="255" t="str">
        <f>[1]FEBRERO!$M$10</f>
        <v>ACTA ADMINISTRATIVA 3-2021</v>
      </c>
    </row>
    <row r="23" spans="1:13" s="222" customFormat="1" ht="30" x14ac:dyDescent="0.25">
      <c r="A23" s="372"/>
      <c r="B23" s="375"/>
      <c r="C23" s="378"/>
      <c r="D23" s="350"/>
      <c r="E23" s="353"/>
      <c r="F23" s="355" t="s">
        <v>7</v>
      </c>
      <c r="G23" s="358">
        <f>[1]FEBRERO!$E$10</f>
        <v>4925343</v>
      </c>
      <c r="H23" s="232" t="s">
        <v>8</v>
      </c>
      <c r="I23" s="233" t="s">
        <v>204</v>
      </c>
      <c r="J23" s="232" t="s">
        <v>144</v>
      </c>
      <c r="K23" s="252" t="str">
        <f>[1]FEBRERO!$O$10</f>
        <v>04/01/2021 AL 31/012/2021</v>
      </c>
    </row>
    <row r="24" spans="1:13" s="222" customFormat="1" ht="211.5" customHeight="1" x14ac:dyDescent="0.25">
      <c r="A24" s="372"/>
      <c r="B24" s="375"/>
      <c r="C24" s="378"/>
      <c r="D24" s="350"/>
      <c r="E24" s="353"/>
      <c r="F24" s="356"/>
      <c r="G24" s="359"/>
      <c r="H24" s="256" t="s">
        <v>9</v>
      </c>
      <c r="I24" s="233" t="s">
        <v>205</v>
      </c>
      <c r="J24" s="232" t="s">
        <v>10</v>
      </c>
      <c r="K24" s="257" t="str">
        <f>[1]FEBRERO!$F$10</f>
        <v>SERVICIO DE ARRENDAMIENTO DE 3 FOTOCOPIADORAS MULTIFUNCIONALES PARA IMPRESIONES, REPRODUCCIONES Y ESCANEO DE DOCUMENTOS, PARA LA SECRETARÍA PRESIDENCIAL DE LA MUJER, CORRESPONDIENTE AL PERIODO DEL 04 AL 31 DE ENERO DEL AÑO 2021, SEGÚN ACTA ADMINISTRATIVA 3-2021.</v>
      </c>
    </row>
    <row r="25" spans="1:13" s="222" customFormat="1" ht="30" x14ac:dyDescent="0.25">
      <c r="A25" s="372"/>
      <c r="B25" s="375"/>
      <c r="C25" s="378"/>
      <c r="D25" s="350"/>
      <c r="E25" s="353"/>
      <c r="F25" s="356"/>
      <c r="G25" s="359"/>
      <c r="H25" s="232" t="s">
        <v>11</v>
      </c>
      <c r="I25" s="233" t="s">
        <v>206</v>
      </c>
      <c r="J25" s="232" t="s">
        <v>134</v>
      </c>
      <c r="K25" s="252">
        <f>[1]FEBRERO!$N$10</f>
        <v>44200</v>
      </c>
    </row>
    <row r="26" spans="1:13" s="222" customFormat="1" ht="15.75" customHeight="1" thickBot="1" x14ac:dyDescent="0.3">
      <c r="A26" s="373"/>
      <c r="B26" s="376"/>
      <c r="C26" s="379"/>
      <c r="D26" s="380"/>
      <c r="E26" s="381"/>
      <c r="F26" s="361"/>
      <c r="G26" s="382"/>
      <c r="H26" s="182" t="s">
        <v>12</v>
      </c>
      <c r="I26" s="258" t="s">
        <v>142</v>
      </c>
      <c r="J26" s="182"/>
      <c r="K26" s="259"/>
    </row>
    <row r="27" spans="1:13" s="240" customFormat="1" ht="45" customHeight="1" x14ac:dyDescent="0.25">
      <c r="A27" s="397" t="s">
        <v>172</v>
      </c>
      <c r="B27" s="374">
        <f>+D27*C27</f>
        <v>4000</v>
      </c>
      <c r="C27" s="377">
        <f>[1]FEBRERO!$G$11</f>
        <v>4000</v>
      </c>
      <c r="D27" s="349">
        <v>1</v>
      </c>
      <c r="E27" s="352" t="str">
        <f>[1]FEBRERO!$H$11</f>
        <v>153 ARRENDAMIENTO DE MÁQUINAS Y EQUIPOS DE OFICINA</v>
      </c>
      <c r="F27" s="235" t="s">
        <v>5</v>
      </c>
      <c r="G27" s="230" t="str">
        <f>[1]FEBRERO!$D$11</f>
        <v>RICOH DE GUATEMALA  SOCIEDAD ANONIMA</v>
      </c>
      <c r="H27" s="231" t="s">
        <v>6</v>
      </c>
      <c r="I27" s="234">
        <f>[1]FEBRERO!$K$11</f>
        <v>13756842</v>
      </c>
      <c r="J27" s="231" t="s">
        <v>145</v>
      </c>
      <c r="K27" s="255" t="str">
        <f>[1]FEBRERO!$M$11</f>
        <v>ACTA ADMINISTRATIVA 3-2021</v>
      </c>
    </row>
    <row r="28" spans="1:13" s="240" customFormat="1" ht="32.25" customHeight="1" x14ac:dyDescent="0.25">
      <c r="A28" s="372"/>
      <c r="B28" s="375"/>
      <c r="C28" s="378"/>
      <c r="D28" s="350"/>
      <c r="E28" s="353"/>
      <c r="F28" s="355" t="s">
        <v>7</v>
      </c>
      <c r="G28" s="396">
        <f>[1]FEBRERO!$E$11</f>
        <v>4925343</v>
      </c>
      <c r="H28" s="232" t="s">
        <v>8</v>
      </c>
      <c r="I28" s="233" t="s">
        <v>204</v>
      </c>
      <c r="J28" s="232" t="s">
        <v>144</v>
      </c>
      <c r="K28" s="252" t="str">
        <f>[1]FEBRERO!$O$11</f>
        <v>04/01/2021 AL 31/012/2021</v>
      </c>
    </row>
    <row r="29" spans="1:13" s="243" customFormat="1" ht="194.25" customHeight="1" x14ac:dyDescent="0.25">
      <c r="A29" s="372"/>
      <c r="B29" s="375"/>
      <c r="C29" s="378"/>
      <c r="D29" s="350"/>
      <c r="E29" s="353"/>
      <c r="F29" s="356"/>
      <c r="G29" s="396"/>
      <c r="H29" s="256" t="s">
        <v>9</v>
      </c>
      <c r="I29" s="233" t="s">
        <v>205</v>
      </c>
      <c r="J29" s="232" t="s">
        <v>10</v>
      </c>
      <c r="K29" s="257" t="str">
        <f>[1]FEBRERO!$F$11</f>
        <v>SERVICIO DE ARRENDAMIENTO DE 3 FOTOCOPIADORAS MULTIFUNCIONALES PARA IMPRESIONES, REPRODUCCIONES Y ESCANEO DE DOCUMENTOS, PARA LA SECRETARÍA PRESIDENCIAL DE LA MUJER, PERIODO FEBRERO 2021, SEGÚN ACTA ADMINISTRATIVA 3-2021.</v>
      </c>
      <c r="L29" s="241"/>
      <c r="M29" s="242"/>
    </row>
    <row r="30" spans="1:13" s="240" customFormat="1" ht="29.25" customHeight="1" x14ac:dyDescent="0.25">
      <c r="A30" s="372"/>
      <c r="B30" s="375"/>
      <c r="C30" s="378"/>
      <c r="D30" s="350"/>
      <c r="E30" s="353"/>
      <c r="F30" s="356"/>
      <c r="G30" s="396"/>
      <c r="H30" s="232" t="s">
        <v>11</v>
      </c>
      <c r="I30" s="233" t="s">
        <v>206</v>
      </c>
      <c r="J30" s="232" t="s">
        <v>134</v>
      </c>
      <c r="K30" s="252">
        <f>[1]FEBRERO!$N$11</f>
        <v>44200</v>
      </c>
      <c r="M30" s="244"/>
    </row>
    <row r="31" spans="1:13" s="245" customFormat="1" ht="15.75" thickBot="1" x14ac:dyDescent="0.3">
      <c r="A31" s="373"/>
      <c r="B31" s="376"/>
      <c r="C31" s="379"/>
      <c r="D31" s="380"/>
      <c r="E31" s="381"/>
      <c r="F31" s="361"/>
      <c r="G31" s="396"/>
      <c r="H31" s="182" t="s">
        <v>12</v>
      </c>
      <c r="I31" s="258" t="s">
        <v>142</v>
      </c>
      <c r="J31" s="182"/>
      <c r="K31" s="259"/>
      <c r="M31" s="246"/>
    </row>
    <row r="32" spans="1:13" s="240" customFormat="1" ht="82.5" customHeight="1" x14ac:dyDescent="0.25">
      <c r="A32" s="371" t="str">
        <f>[1]FEBRERO!$C$12</f>
        <v>PROCEDIMIENTOS REGULADOS POR EL ARTÍCULO 44 LCE (CASOS DE EXCEPCIÓN)</v>
      </c>
      <c r="B32" s="374">
        <f>+D32*C32</f>
        <v>5131.3500000000004</v>
      </c>
      <c r="C32" s="377">
        <f>[1]FEBRERO!$G$12</f>
        <v>5131.3500000000004</v>
      </c>
      <c r="D32" s="349">
        <v>1</v>
      </c>
      <c r="E32" s="352" t="str">
        <f>[1]FEBRERO!$H$12</f>
        <v>111 
ENERGÍA ELÉCTRICA</v>
      </c>
      <c r="F32" s="231" t="s">
        <v>5</v>
      </c>
      <c r="G32" s="272" t="str">
        <f>[1]FEBRERO!$D$12</f>
        <v>EMPRESA ELECTRICA DE GUATEMALA SOCIEDAD ANONIMA</v>
      </c>
      <c r="H32" s="231" t="s">
        <v>6</v>
      </c>
      <c r="I32" s="262" t="s">
        <v>136</v>
      </c>
      <c r="J32" s="231" t="s">
        <v>145</v>
      </c>
      <c r="K32" s="263" t="s">
        <v>136</v>
      </c>
    </row>
    <row r="33" spans="1:13" s="240" customFormat="1" x14ac:dyDescent="0.25">
      <c r="A33" s="372"/>
      <c r="B33" s="375"/>
      <c r="C33" s="378"/>
      <c r="D33" s="350"/>
      <c r="E33" s="350"/>
      <c r="F33" s="232" t="s">
        <v>7</v>
      </c>
      <c r="G33" s="233">
        <f>[1]FEBRERO!$E$12</f>
        <v>326445</v>
      </c>
      <c r="H33" s="232" t="s">
        <v>8</v>
      </c>
      <c r="I33" s="236" t="s">
        <v>136</v>
      </c>
      <c r="J33" s="232" t="s">
        <v>144</v>
      </c>
      <c r="K33" s="264" t="s">
        <v>136</v>
      </c>
    </row>
    <row r="34" spans="1:13" s="243" customFormat="1" ht="118.5" customHeight="1" x14ac:dyDescent="0.25">
      <c r="A34" s="372"/>
      <c r="B34" s="375"/>
      <c r="C34" s="378"/>
      <c r="D34" s="350"/>
      <c r="E34" s="350"/>
      <c r="F34" s="392"/>
      <c r="G34" s="393"/>
      <c r="H34" s="265" t="s">
        <v>9</v>
      </c>
      <c r="I34" s="266" t="s">
        <v>136</v>
      </c>
      <c r="J34" s="256" t="s">
        <v>10</v>
      </c>
      <c r="K34" s="257" t="str">
        <f>[1]FEBRERO!$F$12</f>
        <v>PAGO DE SERVICIO DE ENERGÍA ELÉCTRICA PARA LAS OFICINAS DE LA SECRETARÍA PRESIDENCIAL DE LA MUJER, PERIODO 09/01/2021 AL 08/02/2021, CONTADOR: S63158.</v>
      </c>
    </row>
    <row r="35" spans="1:13" s="240" customFormat="1" ht="29.25" customHeight="1" x14ac:dyDescent="0.25">
      <c r="A35" s="372"/>
      <c r="B35" s="375"/>
      <c r="C35" s="378"/>
      <c r="D35" s="350"/>
      <c r="E35" s="350"/>
      <c r="F35" s="350"/>
      <c r="G35" s="394"/>
      <c r="H35" s="232" t="s">
        <v>11</v>
      </c>
      <c r="I35" s="236" t="s">
        <v>136</v>
      </c>
      <c r="J35" s="232" t="s">
        <v>134</v>
      </c>
      <c r="K35" s="252" t="s">
        <v>136</v>
      </c>
      <c r="M35" s="244"/>
    </row>
    <row r="36" spans="1:13" s="245" customFormat="1" ht="15.75" thickBot="1" x14ac:dyDescent="0.3">
      <c r="A36" s="373"/>
      <c r="B36" s="376"/>
      <c r="C36" s="379"/>
      <c r="D36" s="380"/>
      <c r="E36" s="380"/>
      <c r="F36" s="380"/>
      <c r="G36" s="395"/>
      <c r="H36" s="267" t="s">
        <v>12</v>
      </c>
      <c r="I36" s="268" t="s">
        <v>136</v>
      </c>
      <c r="J36" s="182"/>
      <c r="K36" s="269"/>
      <c r="M36" s="246"/>
    </row>
    <row r="37" spans="1:13" s="240" customFormat="1" ht="82.5" customHeight="1" x14ac:dyDescent="0.25">
      <c r="A37" s="371" t="str">
        <f>[1]FEBRERO!$C$12</f>
        <v>PROCEDIMIENTOS REGULADOS POR EL ARTÍCULO 44 LCE (CASOS DE EXCEPCIÓN)</v>
      </c>
      <c r="B37" s="374">
        <f>+D37*C37</f>
        <v>1942.33</v>
      </c>
      <c r="C37" s="377">
        <f>[1]FEBRERO!$G$13</f>
        <v>1942.33</v>
      </c>
      <c r="D37" s="349">
        <v>1</v>
      </c>
      <c r="E37" s="352" t="str">
        <f>[1]FEBRERO!$H$13</f>
        <v>111 
ENERGÍA ELÉCTRICA</v>
      </c>
      <c r="F37" s="231" t="s">
        <v>5</v>
      </c>
      <c r="G37" s="230" t="str">
        <f>[1]FEBRERO!$D$13</f>
        <v>EMPRESA ELECTRICA DE GUATEMALA SOCIEDAD ANONIMA</v>
      </c>
      <c r="H37" s="231" t="s">
        <v>6</v>
      </c>
      <c r="I37" s="262" t="s">
        <v>136</v>
      </c>
      <c r="J37" s="231" t="s">
        <v>145</v>
      </c>
      <c r="K37" s="263" t="s">
        <v>136</v>
      </c>
    </row>
    <row r="38" spans="1:13" s="240" customFormat="1" x14ac:dyDescent="0.25">
      <c r="A38" s="372"/>
      <c r="B38" s="375"/>
      <c r="C38" s="378"/>
      <c r="D38" s="350"/>
      <c r="E38" s="350"/>
      <c r="F38" s="232" t="s">
        <v>7</v>
      </c>
      <c r="G38" s="233">
        <f>[1]FEBRERO!$E$13</f>
        <v>326445</v>
      </c>
      <c r="H38" s="232" t="s">
        <v>8</v>
      </c>
      <c r="I38" s="236" t="s">
        <v>136</v>
      </c>
      <c r="J38" s="232" t="s">
        <v>144</v>
      </c>
      <c r="K38" s="264" t="s">
        <v>136</v>
      </c>
    </row>
    <row r="39" spans="1:13" s="243" customFormat="1" ht="147.75" customHeight="1" x14ac:dyDescent="0.25">
      <c r="A39" s="372"/>
      <c r="B39" s="375"/>
      <c r="C39" s="378"/>
      <c r="D39" s="350"/>
      <c r="E39" s="350"/>
      <c r="F39" s="392"/>
      <c r="G39" s="393"/>
      <c r="H39" s="265" t="s">
        <v>9</v>
      </c>
      <c r="I39" s="266" t="s">
        <v>136</v>
      </c>
      <c r="J39" s="256" t="s">
        <v>10</v>
      </c>
      <c r="K39" s="257" t="str">
        <f>[1]FEBRERO!$F$13</f>
        <v>PAGO DE SERVICIO DE ENERGÍA ELÉCTRICA PARA LAS OFICINAS DE LA SECRETARÍA PRESIDENCIAL DE LA MUJER, PERIODO 09/01/2021 AL 08/02/2021, CONTADOR: T29105.</v>
      </c>
    </row>
    <row r="40" spans="1:13" s="240" customFormat="1" ht="29.25" customHeight="1" x14ac:dyDescent="0.25">
      <c r="A40" s="372"/>
      <c r="B40" s="375"/>
      <c r="C40" s="378"/>
      <c r="D40" s="350"/>
      <c r="E40" s="350"/>
      <c r="F40" s="350"/>
      <c r="G40" s="394"/>
      <c r="H40" s="232" t="s">
        <v>11</v>
      </c>
      <c r="I40" s="236" t="s">
        <v>136</v>
      </c>
      <c r="J40" s="232" t="s">
        <v>134</v>
      </c>
      <c r="K40" s="252" t="s">
        <v>136</v>
      </c>
      <c r="M40" s="244"/>
    </row>
    <row r="41" spans="1:13" s="245" customFormat="1" ht="15.75" thickBot="1" x14ac:dyDescent="0.3">
      <c r="A41" s="373"/>
      <c r="B41" s="376"/>
      <c r="C41" s="379"/>
      <c r="D41" s="380"/>
      <c r="E41" s="380"/>
      <c r="F41" s="380"/>
      <c r="G41" s="395"/>
      <c r="H41" s="267" t="s">
        <v>12</v>
      </c>
      <c r="I41" s="268" t="s">
        <v>136</v>
      </c>
      <c r="J41" s="182"/>
      <c r="K41" s="269"/>
      <c r="M41" s="246"/>
    </row>
    <row r="42" spans="1:13" s="240" customFormat="1" ht="82.5" customHeight="1" x14ac:dyDescent="0.25">
      <c r="A42" s="371" t="str">
        <f>[1]FEBRERO!$C$12</f>
        <v>PROCEDIMIENTOS REGULADOS POR EL ARTÍCULO 44 LCE (CASOS DE EXCEPCIÓN)</v>
      </c>
      <c r="B42" s="374">
        <f>+D42*C42</f>
        <v>137.79</v>
      </c>
      <c r="C42" s="377">
        <f>[1]FEBRERO!$G$14</f>
        <v>137.79</v>
      </c>
      <c r="D42" s="349">
        <v>1</v>
      </c>
      <c r="E42" s="352" t="str">
        <f>[1]FEBRERO!$H$12</f>
        <v>111 
ENERGÍA ELÉCTRICA</v>
      </c>
      <c r="F42" s="231" t="s">
        <v>5</v>
      </c>
      <c r="G42" s="230" t="str">
        <f>[1]FEBRERO!$D$12</f>
        <v>EMPRESA ELECTRICA DE GUATEMALA SOCIEDAD ANONIMA</v>
      </c>
      <c r="H42" s="231" t="s">
        <v>6</v>
      </c>
      <c r="I42" s="262" t="s">
        <v>136</v>
      </c>
      <c r="J42" s="231" t="s">
        <v>145</v>
      </c>
      <c r="K42" s="263" t="s">
        <v>136</v>
      </c>
    </row>
    <row r="43" spans="1:13" s="240" customFormat="1" x14ac:dyDescent="0.25">
      <c r="A43" s="372"/>
      <c r="B43" s="375"/>
      <c r="C43" s="378"/>
      <c r="D43" s="350"/>
      <c r="E43" s="350"/>
      <c r="F43" s="232" t="s">
        <v>7</v>
      </c>
      <c r="G43" s="233">
        <f>[1]FEBRERO!$E$12</f>
        <v>326445</v>
      </c>
      <c r="H43" s="232" t="s">
        <v>8</v>
      </c>
      <c r="I43" s="236" t="s">
        <v>136</v>
      </c>
      <c r="J43" s="232" t="s">
        <v>144</v>
      </c>
      <c r="K43" s="264" t="s">
        <v>136</v>
      </c>
    </row>
    <row r="44" spans="1:13" s="243" customFormat="1" ht="147.75" customHeight="1" x14ac:dyDescent="0.25">
      <c r="A44" s="372"/>
      <c r="B44" s="375"/>
      <c r="C44" s="378"/>
      <c r="D44" s="350"/>
      <c r="E44" s="350"/>
      <c r="F44" s="392"/>
      <c r="G44" s="393"/>
      <c r="H44" s="265" t="s">
        <v>9</v>
      </c>
      <c r="I44" s="266" t="s">
        <v>136</v>
      </c>
      <c r="J44" s="256" t="s">
        <v>10</v>
      </c>
      <c r="K44" s="257" t="str">
        <f>[1]FEBRERO!$F$14</f>
        <v>SERVICIO DE ENERGÍA ELÉCTRICA PARA LAS INSTALACIONES DE LA BODEGA DE LA ZONA 18, DONDE SE ENCUENTRA LABORANDO EL PERSONAL DE LA SECRETARÍA PRESIDENCIAL DE LA MUJER, CONTADOR S41877, PERIODO DEL 21/01/2021 AL 18/02/2021.</v>
      </c>
    </row>
    <row r="45" spans="1:13" s="240" customFormat="1" ht="29.25" customHeight="1" x14ac:dyDescent="0.25">
      <c r="A45" s="372"/>
      <c r="B45" s="375"/>
      <c r="C45" s="378"/>
      <c r="D45" s="350"/>
      <c r="E45" s="350"/>
      <c r="F45" s="350"/>
      <c r="G45" s="394"/>
      <c r="H45" s="232" t="s">
        <v>11</v>
      </c>
      <c r="I45" s="236" t="s">
        <v>136</v>
      </c>
      <c r="J45" s="232" t="s">
        <v>134</v>
      </c>
      <c r="K45" s="252" t="s">
        <v>136</v>
      </c>
      <c r="M45" s="244"/>
    </row>
    <row r="46" spans="1:13" s="245" customFormat="1" ht="15.75" thickBot="1" x14ac:dyDescent="0.3">
      <c r="A46" s="373"/>
      <c r="B46" s="376"/>
      <c r="C46" s="379"/>
      <c r="D46" s="380"/>
      <c r="E46" s="380"/>
      <c r="F46" s="380"/>
      <c r="G46" s="395"/>
      <c r="H46" s="267" t="s">
        <v>12</v>
      </c>
      <c r="I46" s="268" t="s">
        <v>136</v>
      </c>
      <c r="J46" s="182"/>
      <c r="K46" s="269"/>
      <c r="M46" s="246"/>
    </row>
    <row r="47" spans="1:13" s="240" customFormat="1" ht="82.5" customHeight="1" x14ac:dyDescent="0.25">
      <c r="A47" s="371" t="str">
        <f>[1]FEBRERO!$C$12</f>
        <v>PROCEDIMIENTOS REGULADOS POR EL ARTÍCULO 44 LCE (CASOS DE EXCEPCIÓN)</v>
      </c>
      <c r="B47" s="374">
        <f>+D47*C47</f>
        <v>2559.41</v>
      </c>
      <c r="C47" s="377">
        <f>[1]FEBRERO!$G$15</f>
        <v>2559.41</v>
      </c>
      <c r="D47" s="349">
        <v>1</v>
      </c>
      <c r="E47" s="352" t="str">
        <f>[1]FEBRERO!$H$15</f>
        <v>113 
TELEFONÍA</v>
      </c>
      <c r="F47" s="231" t="s">
        <v>5</v>
      </c>
      <c r="G47" s="230" t="str">
        <f>[1]FEBRERO!$D$15</f>
        <v>TELECOMUNICACIONES DE GUATEMALA  SOCIEDAD ANONIMA</v>
      </c>
      <c r="H47" s="231" t="s">
        <v>6</v>
      </c>
      <c r="I47" s="262" t="s">
        <v>136</v>
      </c>
      <c r="J47" s="231" t="s">
        <v>145</v>
      </c>
      <c r="K47" s="263" t="s">
        <v>136</v>
      </c>
    </row>
    <row r="48" spans="1:13" s="240" customFormat="1" x14ac:dyDescent="0.25">
      <c r="A48" s="372"/>
      <c r="B48" s="375"/>
      <c r="C48" s="378"/>
      <c r="D48" s="350"/>
      <c r="E48" s="350"/>
      <c r="F48" s="232" t="s">
        <v>7</v>
      </c>
      <c r="G48" s="233">
        <f>[1]FEBRERO!$E$15</f>
        <v>9929290</v>
      </c>
      <c r="H48" s="232" t="s">
        <v>8</v>
      </c>
      <c r="I48" s="236" t="s">
        <v>136</v>
      </c>
      <c r="J48" s="232" t="s">
        <v>144</v>
      </c>
      <c r="K48" s="264" t="s">
        <v>136</v>
      </c>
    </row>
    <row r="49" spans="1:13" s="243" customFormat="1" ht="150" customHeight="1" x14ac:dyDescent="0.25">
      <c r="A49" s="372"/>
      <c r="B49" s="375"/>
      <c r="C49" s="378"/>
      <c r="D49" s="350"/>
      <c r="E49" s="350"/>
      <c r="F49" s="392"/>
      <c r="G49" s="393"/>
      <c r="H49" s="265" t="s">
        <v>9</v>
      </c>
      <c r="I49" s="266" t="s">
        <v>136</v>
      </c>
      <c r="J49" s="256" t="s">
        <v>10</v>
      </c>
      <c r="K49" s="257" t="str">
        <f>[1]FEBRERO!$F$15</f>
        <v>PAGO DE SERVICIO DE TELEFONÍA FIJA AL PERSONAL DE LAS DIFERENTES DIRECCIONES DE LA SECRETARÍA PRESIDENCIAL DE LA MUJER, PERIODO DEL 02/01/2021 AL 01/02/2021, NUMERO 2207-9400.</v>
      </c>
    </row>
    <row r="50" spans="1:13" s="240" customFormat="1" ht="29.25" customHeight="1" x14ac:dyDescent="0.25">
      <c r="A50" s="372"/>
      <c r="B50" s="375"/>
      <c r="C50" s="378"/>
      <c r="D50" s="350"/>
      <c r="E50" s="350"/>
      <c r="F50" s="350"/>
      <c r="G50" s="394"/>
      <c r="H50" s="232" t="s">
        <v>11</v>
      </c>
      <c r="I50" s="236" t="s">
        <v>136</v>
      </c>
      <c r="J50" s="232" t="s">
        <v>134</v>
      </c>
      <c r="K50" s="252" t="s">
        <v>136</v>
      </c>
      <c r="M50" s="244"/>
    </row>
    <row r="51" spans="1:13" s="245" customFormat="1" ht="15.75" thickBot="1" x14ac:dyDescent="0.3">
      <c r="A51" s="373"/>
      <c r="B51" s="376"/>
      <c r="C51" s="379"/>
      <c r="D51" s="380"/>
      <c r="E51" s="380"/>
      <c r="F51" s="380"/>
      <c r="G51" s="395"/>
      <c r="H51" s="267" t="s">
        <v>12</v>
      </c>
      <c r="I51" s="268" t="s">
        <v>136</v>
      </c>
      <c r="J51" s="182"/>
      <c r="K51" s="269"/>
      <c r="M51" s="246"/>
    </row>
    <row r="52" spans="1:13" s="240" customFormat="1" ht="82.5" customHeight="1" x14ac:dyDescent="0.25">
      <c r="A52" s="371" t="str">
        <f>[1]FEBRERO!$C$16</f>
        <v>PROCEDIMIENTOS REGULADOS POR EL ARTÍCULO 44 LCE (CASOS DE EXCEPCIÓN)</v>
      </c>
      <c r="B52" s="374">
        <f>+C52</f>
        <v>55</v>
      </c>
      <c r="C52" s="377">
        <f>[1]FEBRERO!$G$16</f>
        <v>55</v>
      </c>
      <c r="D52" s="349">
        <v>1</v>
      </c>
      <c r="E52" s="352" t="str">
        <f>[1]FEBRERO!$H$16</f>
        <v>113 
TELEFONÍA</v>
      </c>
      <c r="F52" s="235" t="s">
        <v>5</v>
      </c>
      <c r="G52" s="230" t="str">
        <f>[1]FEBRERO!$D$16</f>
        <v>TELECOMUNICACIONES DE GUATEMALA  SOCIEDAD ANONIMA</v>
      </c>
      <c r="H52" s="231" t="s">
        <v>6</v>
      </c>
      <c r="I52" s="234" t="s">
        <v>136</v>
      </c>
      <c r="J52" s="231" t="s">
        <v>145</v>
      </c>
      <c r="K52" s="249" t="s">
        <v>136</v>
      </c>
    </row>
    <row r="53" spans="1:13" s="240" customFormat="1" x14ac:dyDescent="0.25">
      <c r="A53" s="372"/>
      <c r="B53" s="375"/>
      <c r="C53" s="378"/>
      <c r="D53" s="350"/>
      <c r="E53" s="353"/>
      <c r="F53" s="232" t="s">
        <v>7</v>
      </c>
      <c r="G53" s="233">
        <f>[1]FEBRERO!$E$15</f>
        <v>9929290</v>
      </c>
      <c r="H53" s="232" t="s">
        <v>8</v>
      </c>
      <c r="I53" s="233" t="s">
        <v>136</v>
      </c>
      <c r="J53" s="232" t="s">
        <v>144</v>
      </c>
      <c r="K53" s="250" t="s">
        <v>136</v>
      </c>
    </row>
    <row r="54" spans="1:13" s="243" customFormat="1" ht="97.5" customHeight="1" x14ac:dyDescent="0.25">
      <c r="A54" s="372"/>
      <c r="B54" s="375"/>
      <c r="C54" s="378"/>
      <c r="D54" s="350"/>
      <c r="E54" s="353"/>
      <c r="F54" s="392"/>
      <c r="G54" s="393"/>
      <c r="H54" s="237" t="s">
        <v>9</v>
      </c>
      <c r="I54" s="238" t="s">
        <v>136</v>
      </c>
      <c r="J54" s="239" t="s">
        <v>10</v>
      </c>
      <c r="K54" s="251" t="str">
        <f>[1]FEBRERO!$F$16</f>
        <v>PAGO DE SERVICIO DE TELEFONÍA FIJA AL PERSONAL DE LAS DIFERENTES DIRECCIONES DE LA SECRETARÍA PRESIDENCIAL DE LA MUJER, PERIODO DEL 02/01/2021 AL 01/02/2021, NUMERO 2220-6318.</v>
      </c>
    </row>
    <row r="55" spans="1:13" s="240" customFormat="1" ht="29.25" customHeight="1" x14ac:dyDescent="0.25">
      <c r="A55" s="372"/>
      <c r="B55" s="375"/>
      <c r="C55" s="378"/>
      <c r="D55" s="350"/>
      <c r="E55" s="353"/>
      <c r="F55" s="350"/>
      <c r="G55" s="394"/>
      <c r="H55" s="232" t="s">
        <v>11</v>
      </c>
      <c r="I55" s="233" t="s">
        <v>136</v>
      </c>
      <c r="J55" s="232" t="s">
        <v>143</v>
      </c>
      <c r="K55" s="252" t="s">
        <v>136</v>
      </c>
      <c r="M55" s="244"/>
    </row>
    <row r="56" spans="1:13" s="245" customFormat="1" ht="15.75" thickBot="1" x14ac:dyDescent="0.3">
      <c r="A56" s="403"/>
      <c r="B56" s="400"/>
      <c r="C56" s="399"/>
      <c r="D56" s="351"/>
      <c r="E56" s="354"/>
      <c r="F56" s="380"/>
      <c r="G56" s="395"/>
      <c r="H56" s="232" t="s">
        <v>12</v>
      </c>
      <c r="I56" s="236" t="s">
        <v>136</v>
      </c>
      <c r="J56" s="232"/>
      <c r="K56" s="250"/>
      <c r="M56" s="246"/>
    </row>
    <row r="57" spans="1:13" s="240" customFormat="1" ht="66" customHeight="1" x14ac:dyDescent="0.25">
      <c r="A57" s="371" t="str">
        <f>[1]FEBRERO!$C$17</f>
        <v>PROCEDIMIENTOS REGULADOS POR EL ARTÍCULO 44 LCE (CASOS DE EXCEPCIÓN)</v>
      </c>
      <c r="B57" s="374">
        <f>+C57</f>
        <v>159</v>
      </c>
      <c r="C57" s="377">
        <f>[1]FEBRERO!$G$17</f>
        <v>159</v>
      </c>
      <c r="D57" s="349">
        <v>1</v>
      </c>
      <c r="E57" s="352" t="str">
        <f>[1]FEBRERO!$H$17</f>
        <v>113 
TELEFONÍA</v>
      </c>
      <c r="F57" s="235" t="s">
        <v>5</v>
      </c>
      <c r="G57" s="230" t="str">
        <f>[1]FEBRERO!$D$17</f>
        <v>TELECOMUNICACIONES DE GUATEMALA  SOCIEDAD ANONIMA</v>
      </c>
      <c r="H57" s="231" t="s">
        <v>6</v>
      </c>
      <c r="I57" s="234" t="s">
        <v>136</v>
      </c>
      <c r="J57" s="231" t="s">
        <v>145</v>
      </c>
      <c r="K57" s="249" t="s">
        <v>136</v>
      </c>
    </row>
    <row r="58" spans="1:13" s="240" customFormat="1" x14ac:dyDescent="0.25">
      <c r="A58" s="372"/>
      <c r="B58" s="375"/>
      <c r="C58" s="378"/>
      <c r="D58" s="350"/>
      <c r="E58" s="353"/>
      <c r="F58" s="355" t="s">
        <v>7</v>
      </c>
      <c r="G58" s="358">
        <f>[1]FEBRERO!$E$17</f>
        <v>9929290</v>
      </c>
      <c r="H58" s="232" t="s">
        <v>8</v>
      </c>
      <c r="I58" s="233" t="s">
        <v>136</v>
      </c>
      <c r="J58" s="232" t="s">
        <v>144</v>
      </c>
      <c r="K58" s="250" t="s">
        <v>136</v>
      </c>
    </row>
    <row r="59" spans="1:13" s="243" customFormat="1" ht="106.5" customHeight="1" x14ac:dyDescent="0.25">
      <c r="A59" s="372"/>
      <c r="B59" s="375"/>
      <c r="C59" s="378"/>
      <c r="D59" s="350"/>
      <c r="E59" s="353"/>
      <c r="F59" s="356"/>
      <c r="G59" s="359"/>
      <c r="H59" s="237" t="s">
        <v>9</v>
      </c>
      <c r="I59" s="238" t="s">
        <v>136</v>
      </c>
      <c r="J59" s="239" t="s">
        <v>10</v>
      </c>
      <c r="K59" s="251" t="str">
        <f>[1]FEBRERO!$F$17</f>
        <v>SERVICIO DE TELEFONÍA FIJA PARA PROVEER AL PERSONAL DE LAS DIFERENTES DIRECCIONES DE LA SECRETARÍA PRESIDENCIAL DE LA MUJER, PERIODO 02/01/2021 AL 01/02/2021, NUMERO 2230-0977; 2230-0982; 2230-0981.</v>
      </c>
    </row>
    <row r="60" spans="1:13" s="240" customFormat="1" ht="29.25" customHeight="1" x14ac:dyDescent="0.25">
      <c r="A60" s="372"/>
      <c r="B60" s="375"/>
      <c r="C60" s="378"/>
      <c r="D60" s="350"/>
      <c r="E60" s="353"/>
      <c r="F60" s="356"/>
      <c r="G60" s="359"/>
      <c r="H60" s="232" t="s">
        <v>11</v>
      </c>
      <c r="I60" s="233" t="s">
        <v>136</v>
      </c>
      <c r="J60" s="232" t="s">
        <v>143</v>
      </c>
      <c r="K60" s="252" t="s">
        <v>136</v>
      </c>
      <c r="M60" s="244"/>
    </row>
    <row r="61" spans="1:13" s="245" customFormat="1" ht="15.75" thickBot="1" x14ac:dyDescent="0.3">
      <c r="A61" s="403"/>
      <c r="B61" s="400"/>
      <c r="C61" s="399"/>
      <c r="D61" s="351"/>
      <c r="E61" s="354"/>
      <c r="F61" s="357"/>
      <c r="G61" s="382"/>
      <c r="H61" s="232" t="s">
        <v>12</v>
      </c>
      <c r="I61" s="236" t="s">
        <v>136</v>
      </c>
      <c r="J61" s="232"/>
      <c r="K61" s="250"/>
      <c r="M61" s="246"/>
    </row>
    <row r="62" spans="1:13" s="240" customFormat="1" ht="82.5" customHeight="1" x14ac:dyDescent="0.25">
      <c r="A62" s="371" t="str">
        <f>[1]FEBRERO!$C$18</f>
        <v>PROCEDIMIENTOS REGULADOS POR EL ARTÍCULO 44 LCE (CASOS DE EXCEPCIÓN)</v>
      </c>
      <c r="B62" s="374">
        <f>+C62</f>
        <v>2549.0700000000002</v>
      </c>
      <c r="C62" s="377">
        <f>[1]FEBRERO!$G$18</f>
        <v>2549.0700000000002</v>
      </c>
      <c r="D62" s="349">
        <v>1</v>
      </c>
      <c r="E62" s="352" t="str">
        <f>[1]FEBRERO!$H$18</f>
        <v>112 
AGUA</v>
      </c>
      <c r="F62" s="235" t="s">
        <v>5</v>
      </c>
      <c r="G62" s="230" t="str">
        <f>[1]FEBRERO!$D$18</f>
        <v>EMPRESA MUNICIPAL DE AGUA DE LA CIUDAD DE GUATEMALA</v>
      </c>
      <c r="H62" s="231" t="s">
        <v>6</v>
      </c>
      <c r="I62" s="234" t="s">
        <v>136</v>
      </c>
      <c r="J62" s="231" t="s">
        <v>145</v>
      </c>
      <c r="K62" s="249" t="s">
        <v>136</v>
      </c>
    </row>
    <row r="63" spans="1:13" s="240" customFormat="1" x14ac:dyDescent="0.25">
      <c r="A63" s="372"/>
      <c r="B63" s="375"/>
      <c r="C63" s="378"/>
      <c r="D63" s="350"/>
      <c r="E63" s="353"/>
      <c r="F63" s="355" t="s">
        <v>7</v>
      </c>
      <c r="G63" s="358">
        <f>[1]FEBRERO!$E$18</f>
        <v>3306518</v>
      </c>
      <c r="H63" s="232" t="s">
        <v>8</v>
      </c>
      <c r="I63" s="233" t="s">
        <v>136</v>
      </c>
      <c r="J63" s="232" t="s">
        <v>144</v>
      </c>
      <c r="K63" s="250" t="s">
        <v>136</v>
      </c>
    </row>
    <row r="64" spans="1:13" s="243" customFormat="1" ht="168.75" customHeight="1" x14ac:dyDescent="0.25">
      <c r="A64" s="372"/>
      <c r="B64" s="375"/>
      <c r="C64" s="378"/>
      <c r="D64" s="350"/>
      <c r="E64" s="353"/>
      <c r="F64" s="356"/>
      <c r="G64" s="359"/>
      <c r="H64" s="237" t="s">
        <v>9</v>
      </c>
      <c r="I64" s="238" t="s">
        <v>136</v>
      </c>
      <c r="J64" s="239" t="s">
        <v>10</v>
      </c>
      <c r="K64" s="251" t="str">
        <f>[1]FEBRERO!$F$18</f>
        <v>SERVICIO DE AGUA POTABLE PARA PROVEER AL PERSONAL DE LA SECRETARÍA PRESIDENCIAL DE LA MUJER, PERÍODO DEL 18/01/2021 AL 17/02/2021, CONTADOR 70229261.</v>
      </c>
    </row>
    <row r="65" spans="1:13" s="240" customFormat="1" ht="29.25" customHeight="1" x14ac:dyDescent="0.25">
      <c r="A65" s="372"/>
      <c r="B65" s="375"/>
      <c r="C65" s="378"/>
      <c r="D65" s="350"/>
      <c r="E65" s="353"/>
      <c r="F65" s="356"/>
      <c r="G65" s="359"/>
      <c r="H65" s="232" t="s">
        <v>11</v>
      </c>
      <c r="I65" s="233" t="s">
        <v>136</v>
      </c>
      <c r="J65" s="232" t="s">
        <v>143</v>
      </c>
      <c r="K65" s="252" t="s">
        <v>136</v>
      </c>
      <c r="M65" s="244"/>
    </row>
    <row r="66" spans="1:13" s="245" customFormat="1" ht="15.75" thickBot="1" x14ac:dyDescent="0.3">
      <c r="A66" s="403"/>
      <c r="B66" s="400"/>
      <c r="C66" s="399"/>
      <c r="D66" s="351"/>
      <c r="E66" s="354"/>
      <c r="F66" s="357"/>
      <c r="G66" s="382"/>
      <c r="H66" s="232" t="s">
        <v>12</v>
      </c>
      <c r="I66" s="236" t="s">
        <v>136</v>
      </c>
      <c r="J66" s="232"/>
      <c r="K66" s="250"/>
      <c r="M66" s="246"/>
    </row>
    <row r="67" spans="1:13" s="240" customFormat="1" ht="82.5" customHeight="1" x14ac:dyDescent="0.25">
      <c r="A67" s="371" t="str">
        <f>[1]FEBRERO!$C$19</f>
        <v>PROCEDIMIENTOS REGULADOS POR EL ARTÍCULO 44 LCE (CASOS DE EXCEPCIÓN)</v>
      </c>
      <c r="B67" s="374">
        <f>+C67</f>
        <v>150</v>
      </c>
      <c r="C67" s="377">
        <f>[1]FEBRERO!$G$19</f>
        <v>150</v>
      </c>
      <c r="D67" s="349">
        <v>1</v>
      </c>
      <c r="E67" s="352" t="str">
        <f>[1]FEBRERO!$H$19</f>
        <v>115 
EXTRACCIÓN DE BASURA Y DESTRUCCIÓN DE DESECHOS SÓLIDOS</v>
      </c>
      <c r="F67" s="235" t="s">
        <v>5</v>
      </c>
      <c r="G67" s="230" t="str">
        <f>[1]FEBRERO!$D$19</f>
        <v>ARREAGA JIMENEZ OSCAR RENE</v>
      </c>
      <c r="H67" s="231" t="s">
        <v>6</v>
      </c>
      <c r="I67" s="234" t="s">
        <v>136</v>
      </c>
      <c r="J67" s="231" t="s">
        <v>145</v>
      </c>
      <c r="K67" s="249" t="s">
        <v>136</v>
      </c>
    </row>
    <row r="68" spans="1:13" s="240" customFormat="1" x14ac:dyDescent="0.25">
      <c r="A68" s="372"/>
      <c r="B68" s="375"/>
      <c r="C68" s="378"/>
      <c r="D68" s="350"/>
      <c r="E68" s="353"/>
      <c r="F68" s="355" t="s">
        <v>7</v>
      </c>
      <c r="G68" s="358">
        <f>[1]FEBRERO!$E$19</f>
        <v>2529416</v>
      </c>
      <c r="H68" s="232" t="s">
        <v>8</v>
      </c>
      <c r="I68" s="233" t="s">
        <v>136</v>
      </c>
      <c r="J68" s="232" t="s">
        <v>144</v>
      </c>
      <c r="K68" s="250" t="s">
        <v>136</v>
      </c>
    </row>
    <row r="69" spans="1:13" s="243" customFormat="1" ht="123.75" customHeight="1" x14ac:dyDescent="0.25">
      <c r="A69" s="372"/>
      <c r="B69" s="375"/>
      <c r="C69" s="378"/>
      <c r="D69" s="350"/>
      <c r="E69" s="353"/>
      <c r="F69" s="356"/>
      <c r="G69" s="359"/>
      <c r="H69" s="237" t="s">
        <v>9</v>
      </c>
      <c r="I69" s="238" t="s">
        <v>136</v>
      </c>
      <c r="J69" s="239" t="s">
        <v>10</v>
      </c>
      <c r="K69" s="251" t="str">
        <f>[1]FEBRERO!$F$19</f>
        <v>SERVICIO DE EXTRACCIÓN DE BASURA EN LAS INSTALACIONES DE LA SECRETARÍA PRESIDENCIAL DE LA MUJER, -SEPREM-, CORRESPONDIENTE AL MES DE FEBRERO 2021.</v>
      </c>
    </row>
    <row r="70" spans="1:13" s="240" customFormat="1" ht="29.25" customHeight="1" x14ac:dyDescent="0.25">
      <c r="A70" s="372"/>
      <c r="B70" s="375"/>
      <c r="C70" s="378"/>
      <c r="D70" s="350"/>
      <c r="E70" s="353"/>
      <c r="F70" s="356"/>
      <c r="G70" s="359"/>
      <c r="H70" s="232" t="s">
        <v>11</v>
      </c>
      <c r="I70" s="233" t="s">
        <v>136</v>
      </c>
      <c r="J70" s="232" t="s">
        <v>143</v>
      </c>
      <c r="K70" s="252" t="s">
        <v>136</v>
      </c>
      <c r="M70" s="244"/>
    </row>
    <row r="71" spans="1:13" s="245" customFormat="1" ht="15.75" thickBot="1" x14ac:dyDescent="0.3">
      <c r="A71" s="403"/>
      <c r="B71" s="400"/>
      <c r="C71" s="399"/>
      <c r="D71" s="351"/>
      <c r="E71" s="354"/>
      <c r="F71" s="357"/>
      <c r="G71" s="382"/>
      <c r="H71" s="232" t="s">
        <v>12</v>
      </c>
      <c r="I71" s="236" t="s">
        <v>136</v>
      </c>
      <c r="J71" s="232"/>
      <c r="K71" s="250"/>
      <c r="M71" s="246"/>
    </row>
    <row r="72" spans="1:13" s="240" customFormat="1" ht="82.5" customHeight="1" x14ac:dyDescent="0.25">
      <c r="A72" s="371" t="str">
        <f>[1]FEBRERO!$C$20</f>
        <v>COMPRA DE BAJA CUANTÍA (ART.43 INCISO A)</v>
      </c>
      <c r="B72" s="374">
        <f>+C72</f>
        <v>324</v>
      </c>
      <c r="C72" s="377">
        <f>[1]FEBRERO!$G$20</f>
        <v>324</v>
      </c>
      <c r="D72" s="349">
        <v>1</v>
      </c>
      <c r="E72" s="352" t="str">
        <f>[1]FEBRERO!$H$20</f>
        <v>114 
CORREOS Y TELÉGRAFOS</v>
      </c>
      <c r="F72" s="235" t="s">
        <v>5</v>
      </c>
      <c r="G72" s="230" t="str">
        <f>[1]FEBRERO!$D$20</f>
        <v>CARGO EXPRESO, SOCIEDAD ANONIMA</v>
      </c>
      <c r="H72" s="231" t="s">
        <v>6</v>
      </c>
      <c r="I72" s="234" t="s">
        <v>136</v>
      </c>
      <c r="J72" s="231" t="s">
        <v>145</v>
      </c>
      <c r="K72" s="249" t="s">
        <v>136</v>
      </c>
    </row>
    <row r="73" spans="1:13" s="240" customFormat="1" x14ac:dyDescent="0.25">
      <c r="A73" s="372"/>
      <c r="B73" s="375"/>
      <c r="C73" s="378"/>
      <c r="D73" s="350"/>
      <c r="E73" s="353"/>
      <c r="F73" s="355" t="s">
        <v>7</v>
      </c>
      <c r="G73" s="358">
        <f>[1]FEBRERO!$E$20</f>
        <v>5750814</v>
      </c>
      <c r="H73" s="232" t="s">
        <v>8</v>
      </c>
      <c r="I73" s="233" t="s">
        <v>136</v>
      </c>
      <c r="J73" s="232" t="s">
        <v>144</v>
      </c>
      <c r="K73" s="250" t="s">
        <v>136</v>
      </c>
    </row>
    <row r="74" spans="1:13" s="243" customFormat="1" ht="149.25" customHeight="1" x14ac:dyDescent="0.25">
      <c r="A74" s="372"/>
      <c r="B74" s="375"/>
      <c r="C74" s="378"/>
      <c r="D74" s="350"/>
      <c r="E74" s="353"/>
      <c r="F74" s="356"/>
      <c r="G74" s="359"/>
      <c r="H74" s="237" t="s">
        <v>9</v>
      </c>
      <c r="I74" s="238" t="s">
        <v>136</v>
      </c>
      <c r="J74" s="239" t="s">
        <v>10</v>
      </c>
      <c r="K74" s="251" t="str">
        <f>[1]FEBRERO!$F$20</f>
        <v>SERVICIO DE MENSAJERÍA PARA EL ENVIÓ Y TRASLADO DE CORRESPONDENCIA DE DOCUMENTOS A LAS SEDES DEPARTAMENTALES DE LA SECRETARÍA PRESIDENCIAL DE LA MUJER Y VICEVERSA, PERIODO ENERO 2021.</v>
      </c>
    </row>
    <row r="75" spans="1:13" s="240" customFormat="1" ht="29.25" customHeight="1" x14ac:dyDescent="0.25">
      <c r="A75" s="372"/>
      <c r="B75" s="375"/>
      <c r="C75" s="378"/>
      <c r="D75" s="350"/>
      <c r="E75" s="353"/>
      <c r="F75" s="356"/>
      <c r="G75" s="359"/>
      <c r="H75" s="232" t="s">
        <v>11</v>
      </c>
      <c r="I75" s="233" t="s">
        <v>136</v>
      </c>
      <c r="J75" s="232" t="s">
        <v>143</v>
      </c>
      <c r="K75" s="252" t="s">
        <v>136</v>
      </c>
      <c r="M75" s="244"/>
    </row>
    <row r="76" spans="1:13" s="245" customFormat="1" ht="15.75" thickBot="1" x14ac:dyDescent="0.3">
      <c r="A76" s="403"/>
      <c r="B76" s="400"/>
      <c r="C76" s="399"/>
      <c r="D76" s="351"/>
      <c r="E76" s="354"/>
      <c r="F76" s="357"/>
      <c r="G76" s="382"/>
      <c r="H76" s="232" t="s">
        <v>12</v>
      </c>
      <c r="I76" s="236" t="s">
        <v>136</v>
      </c>
      <c r="J76" s="232"/>
      <c r="K76" s="250"/>
      <c r="M76" s="246"/>
    </row>
    <row r="77" spans="1:13" s="240" customFormat="1" ht="82.5" customHeight="1" x14ac:dyDescent="0.25">
      <c r="A77" s="371" t="str">
        <f>[1]FEBRERO!$C$21</f>
        <v>COMPRA DE BAJA CUANTÍA (ART.43 INCISO A)</v>
      </c>
      <c r="B77" s="374">
        <f>+C77</f>
        <v>2500</v>
      </c>
      <c r="C77" s="377">
        <f>[1]FEBRERO!$G$21</f>
        <v>2500</v>
      </c>
      <c r="D77" s="349">
        <v>1</v>
      </c>
      <c r="E77" s="352" t="str">
        <f>[1]FEBRERO!$H$21</f>
        <v>158 
DERECHOS DE BIENES INTANGIBLES</v>
      </c>
      <c r="F77" s="235" t="s">
        <v>5</v>
      </c>
      <c r="G77" s="230" t="str">
        <f>[1]FEBRERO!$D$21</f>
        <v>VASQUEZ LOPEZ YOVANI</v>
      </c>
      <c r="H77" s="231" t="s">
        <v>6</v>
      </c>
      <c r="I77" s="234" t="s">
        <v>136</v>
      </c>
      <c r="J77" s="231" t="s">
        <v>145</v>
      </c>
      <c r="K77" s="249" t="s">
        <v>136</v>
      </c>
    </row>
    <row r="78" spans="1:13" s="240" customFormat="1" x14ac:dyDescent="0.25">
      <c r="A78" s="372"/>
      <c r="B78" s="375"/>
      <c r="C78" s="378"/>
      <c r="D78" s="350"/>
      <c r="E78" s="353"/>
      <c r="F78" s="355" t="s">
        <v>7</v>
      </c>
      <c r="G78" s="358">
        <f>[1]FEBRERO!$E$21</f>
        <v>84983566</v>
      </c>
      <c r="H78" s="232" t="s">
        <v>8</v>
      </c>
      <c r="I78" s="233" t="s">
        <v>136</v>
      </c>
      <c r="J78" s="232" t="s">
        <v>144</v>
      </c>
      <c r="K78" s="250" t="s">
        <v>136</v>
      </c>
    </row>
    <row r="79" spans="1:13" s="243" customFormat="1" ht="188.25" customHeight="1" x14ac:dyDescent="0.25">
      <c r="A79" s="372"/>
      <c r="B79" s="375"/>
      <c r="C79" s="378"/>
      <c r="D79" s="350"/>
      <c r="E79" s="353"/>
      <c r="F79" s="356"/>
      <c r="G79" s="359"/>
      <c r="H79" s="237" t="s">
        <v>9</v>
      </c>
      <c r="I79" s="238" t="s">
        <v>136</v>
      </c>
      <c r="J79" s="239" t="s">
        <v>10</v>
      </c>
      <c r="K79" s="251" t="str">
        <f>[1]FEBRERO!$F$21</f>
        <v>SERVIDOR DE DOMINIO, POR EL PERIODO DEL 01/03/2021 AL 28/02/2022, QUE ACTUE COMO INTERMEDIARIO ENTRE EL PROVEEDOR DE NOMBRE DE DOMINIO PRINCIPAL Y EL HOST DE PÁGINAS WEB Y OTROS SERVIDORES LOCALES PARA CONTAR CON REDUNDANCIA, TOLERANCIA A FALLAS Y ATAQUES.</v>
      </c>
    </row>
    <row r="80" spans="1:13" s="240" customFormat="1" ht="29.25" customHeight="1" x14ac:dyDescent="0.25">
      <c r="A80" s="372"/>
      <c r="B80" s="375"/>
      <c r="C80" s="378"/>
      <c r="D80" s="350"/>
      <c r="E80" s="353"/>
      <c r="F80" s="356"/>
      <c r="G80" s="359"/>
      <c r="H80" s="232" t="s">
        <v>11</v>
      </c>
      <c r="I80" s="233" t="s">
        <v>136</v>
      </c>
      <c r="J80" s="232" t="s">
        <v>143</v>
      </c>
      <c r="K80" s="252" t="s">
        <v>136</v>
      </c>
      <c r="M80" s="244"/>
    </row>
    <row r="81" spans="1:13" s="245" customFormat="1" ht="15.75" thickBot="1" x14ac:dyDescent="0.3">
      <c r="A81" s="403"/>
      <c r="B81" s="400"/>
      <c r="C81" s="399"/>
      <c r="D81" s="351"/>
      <c r="E81" s="354"/>
      <c r="F81" s="357"/>
      <c r="G81" s="382"/>
      <c r="H81" s="232" t="s">
        <v>12</v>
      </c>
      <c r="I81" s="236" t="s">
        <v>136</v>
      </c>
      <c r="J81" s="232"/>
      <c r="K81" s="250"/>
      <c r="M81" s="246"/>
    </row>
    <row r="82" spans="1:13" s="240" customFormat="1" ht="82.5" customHeight="1" x14ac:dyDescent="0.25">
      <c r="A82" s="371" t="str">
        <f>[1]FEBRERO!$C$22</f>
        <v>COMPRA DE BAJA CUANTÍA (ART.43 INCISO A)</v>
      </c>
      <c r="B82" s="374">
        <f>+C82</f>
        <v>5670</v>
      </c>
      <c r="C82" s="377">
        <f>[1]FEBRERO!$G$22</f>
        <v>5670</v>
      </c>
      <c r="D82" s="349">
        <v>1</v>
      </c>
      <c r="E82" s="352" t="str">
        <f>[1]FEBRERO!$H$22</f>
        <v>165 
MANTENIMIENTO Y REPARACIÓN DE MEDIOS DE TRANSPORTE</v>
      </c>
      <c r="F82" s="235" t="s">
        <v>5</v>
      </c>
      <c r="G82" s="230" t="str">
        <f>[1]FEBRERO!$D$22</f>
        <v>VITATRAC SOCIEDAD ANONIMA</v>
      </c>
      <c r="H82" s="231" t="s">
        <v>6</v>
      </c>
      <c r="I82" s="234" t="s">
        <v>136</v>
      </c>
      <c r="J82" s="231" t="s">
        <v>145</v>
      </c>
      <c r="K82" s="249" t="s">
        <v>136</v>
      </c>
    </row>
    <row r="83" spans="1:13" s="240" customFormat="1" x14ac:dyDescent="0.25">
      <c r="A83" s="372"/>
      <c r="B83" s="375"/>
      <c r="C83" s="378"/>
      <c r="D83" s="350"/>
      <c r="E83" s="353"/>
      <c r="F83" s="355" t="s">
        <v>7</v>
      </c>
      <c r="G83" s="358">
        <f>[1]FEBRERO!$E$22</f>
        <v>1045121</v>
      </c>
      <c r="H83" s="232" t="s">
        <v>8</v>
      </c>
      <c r="I83" s="233" t="s">
        <v>136</v>
      </c>
      <c r="J83" s="232" t="s">
        <v>144</v>
      </c>
      <c r="K83" s="250" t="s">
        <v>136</v>
      </c>
    </row>
    <row r="84" spans="1:13" s="243" customFormat="1" ht="185.25" customHeight="1" x14ac:dyDescent="0.25">
      <c r="A84" s="372"/>
      <c r="B84" s="375"/>
      <c r="C84" s="378"/>
      <c r="D84" s="350"/>
      <c r="E84" s="353"/>
      <c r="F84" s="356"/>
      <c r="G84" s="359"/>
      <c r="H84" s="237" t="s">
        <v>9</v>
      </c>
      <c r="I84" s="238" t="s">
        <v>136</v>
      </c>
      <c r="J84" s="239" t="s">
        <v>10</v>
      </c>
      <c r="K84" s="251" t="str">
        <f>[1]FEBRERO!$F$22</f>
        <v>SERVICIO MENOR Y REPARACIÓN DEL VEHICULO MARCA: MITSUBISHI, LÍNEA: MONTERO GLX, MODELO 2007, PLACA O-217BBJ, CON EL FIN DE MANTENER EN FUNCIONAMIENTO ADECUADO A LA FLOTILLA DE VEHÍCULOS PROPIEDAD DE LA SECRETARÍA PRESIDENCIAL DE LA MUJER.</v>
      </c>
    </row>
    <row r="85" spans="1:13" s="240" customFormat="1" ht="29.25" customHeight="1" x14ac:dyDescent="0.25">
      <c r="A85" s="372"/>
      <c r="B85" s="375"/>
      <c r="C85" s="378"/>
      <c r="D85" s="350"/>
      <c r="E85" s="353"/>
      <c r="F85" s="356"/>
      <c r="G85" s="359"/>
      <c r="H85" s="232" t="s">
        <v>11</v>
      </c>
      <c r="I85" s="233" t="s">
        <v>136</v>
      </c>
      <c r="J85" s="232" t="s">
        <v>143</v>
      </c>
      <c r="K85" s="252" t="s">
        <v>136</v>
      </c>
      <c r="M85" s="244"/>
    </row>
    <row r="86" spans="1:13" s="245" customFormat="1" ht="15.75" thickBot="1" x14ac:dyDescent="0.3">
      <c r="A86" s="403"/>
      <c r="B86" s="400"/>
      <c r="C86" s="399"/>
      <c r="D86" s="351"/>
      <c r="E86" s="354"/>
      <c r="F86" s="357"/>
      <c r="G86" s="382"/>
      <c r="H86" s="232" t="s">
        <v>12</v>
      </c>
      <c r="I86" s="236" t="s">
        <v>136</v>
      </c>
      <c r="J86" s="232"/>
      <c r="K86" s="250"/>
      <c r="M86" s="246"/>
    </row>
    <row r="87" spans="1:13" s="240" customFormat="1" ht="82.5" customHeight="1" x14ac:dyDescent="0.25">
      <c r="A87" s="371" t="str">
        <f>[1]FEBRERO!$C$23</f>
        <v>COMPRA DE BAJA CUANTÍA (ART.43 INCISO A)</v>
      </c>
      <c r="B87" s="374">
        <f>+C87</f>
        <v>10299</v>
      </c>
      <c r="C87" s="377">
        <f>[1]FEBRERO!$G$23</f>
        <v>10299</v>
      </c>
      <c r="D87" s="349">
        <v>1</v>
      </c>
      <c r="E87" s="352" t="str">
        <f>[1]FEBRERO!$H$23</f>
        <v>165 
MANTENIMIENTO Y REPARACIÓN DE MEDIOS DE TRANSPORTE</v>
      </c>
      <c r="F87" s="235" t="s">
        <v>5</v>
      </c>
      <c r="G87" s="230" t="str">
        <f>[1]FEBRERO!$D$23</f>
        <v>VITATRAC SOCIEDAD ANONIMA</v>
      </c>
      <c r="H87" s="231" t="s">
        <v>6</v>
      </c>
      <c r="I87" s="234" t="s">
        <v>136</v>
      </c>
      <c r="J87" s="231" t="s">
        <v>145</v>
      </c>
      <c r="K87" s="249" t="s">
        <v>136</v>
      </c>
    </row>
    <row r="88" spans="1:13" s="240" customFormat="1" x14ac:dyDescent="0.25">
      <c r="A88" s="372"/>
      <c r="B88" s="375"/>
      <c r="C88" s="378"/>
      <c r="D88" s="350"/>
      <c r="E88" s="353"/>
      <c r="F88" s="355" t="s">
        <v>7</v>
      </c>
      <c r="G88" s="358">
        <f>[1]FEBRERO!$E$23</f>
        <v>1045121</v>
      </c>
      <c r="H88" s="232" t="s">
        <v>8</v>
      </c>
      <c r="I88" s="233" t="s">
        <v>136</v>
      </c>
      <c r="J88" s="232" t="s">
        <v>144</v>
      </c>
      <c r="K88" s="250" t="s">
        <v>136</v>
      </c>
    </row>
    <row r="89" spans="1:13" s="243" customFormat="1" ht="120" x14ac:dyDescent="0.25">
      <c r="A89" s="372"/>
      <c r="B89" s="375"/>
      <c r="C89" s="378"/>
      <c r="D89" s="350"/>
      <c r="E89" s="353"/>
      <c r="F89" s="356"/>
      <c r="G89" s="359"/>
      <c r="H89" s="237" t="s">
        <v>9</v>
      </c>
      <c r="I89" s="238" t="s">
        <v>136</v>
      </c>
      <c r="J89" s="239" t="s">
        <v>10</v>
      </c>
      <c r="K89" s="251" t="str">
        <f>[1]FEBRERO!$F$23</f>
        <v>SERVICIO DE MANTENIMIENTO Y REPARACIÓN AL VEHICULO MARCA DAIHATSU, LINEA: TERIOS PLACA: O-328BBH, CON EL FIN DE MANTENER EN FUNCIONAMIENTO ADECUADO A LA FLOTILLA DE VEHÍCULOS PROPIEDAD DE LA SECRETARÍA PRESIDENCIAL DE LA MUJER.</v>
      </c>
    </row>
    <row r="90" spans="1:13" s="240" customFormat="1" ht="29.25" customHeight="1" x14ac:dyDescent="0.25">
      <c r="A90" s="372"/>
      <c r="B90" s="375"/>
      <c r="C90" s="378"/>
      <c r="D90" s="350"/>
      <c r="E90" s="353"/>
      <c r="F90" s="356"/>
      <c r="G90" s="359"/>
      <c r="H90" s="232" t="s">
        <v>11</v>
      </c>
      <c r="I90" s="233" t="s">
        <v>136</v>
      </c>
      <c r="J90" s="232" t="s">
        <v>143</v>
      </c>
      <c r="K90" s="252" t="s">
        <v>136</v>
      </c>
      <c r="M90" s="244"/>
    </row>
    <row r="91" spans="1:13" s="245" customFormat="1" ht="15.75" thickBot="1" x14ac:dyDescent="0.3">
      <c r="A91" s="403"/>
      <c r="B91" s="400"/>
      <c r="C91" s="399"/>
      <c r="D91" s="351"/>
      <c r="E91" s="354"/>
      <c r="F91" s="357"/>
      <c r="G91" s="382"/>
      <c r="H91" s="232" t="s">
        <v>12</v>
      </c>
      <c r="I91" s="236" t="s">
        <v>136</v>
      </c>
      <c r="J91" s="232"/>
      <c r="K91" s="250"/>
      <c r="M91" s="246"/>
    </row>
    <row r="92" spans="1:13" s="222" customFormat="1" ht="42.75" customHeight="1" x14ac:dyDescent="0.25">
      <c r="A92" s="371" t="str">
        <f>[1]FEBRERO!$C$24</f>
        <v>COMPRA DE BAJA CUANTÍA (ART.43 INCISO A)</v>
      </c>
      <c r="B92" s="374">
        <f>+C92</f>
        <v>2750</v>
      </c>
      <c r="C92" s="377">
        <f>[1]FEBRERO!$G$24</f>
        <v>2750</v>
      </c>
      <c r="D92" s="349">
        <v>1</v>
      </c>
      <c r="E92" s="352" t="str">
        <f>[1]FEBRERO!$H$24</f>
        <v>165 
MANTENIMIENTO Y REPARACIÓN DE MEDIOS DE TRANSPORTE</v>
      </c>
      <c r="F92" s="235" t="s">
        <v>5</v>
      </c>
      <c r="G92" s="230" t="str">
        <f>[1]FEBRERO!$D$24</f>
        <v>RAPIMEC   SOCIEDAD ANONIMA</v>
      </c>
      <c r="H92" s="231" t="s">
        <v>6</v>
      </c>
      <c r="I92" s="234" t="s">
        <v>136</v>
      </c>
      <c r="J92" s="231" t="s">
        <v>145</v>
      </c>
      <c r="K92" s="249" t="s">
        <v>136</v>
      </c>
      <c r="L92" s="247"/>
    </row>
    <row r="93" spans="1:13" s="222" customFormat="1" x14ac:dyDescent="0.25">
      <c r="A93" s="372"/>
      <c r="B93" s="375"/>
      <c r="C93" s="378"/>
      <c r="D93" s="350"/>
      <c r="E93" s="353"/>
      <c r="F93" s="355" t="s">
        <v>7</v>
      </c>
      <c r="G93" s="358">
        <f>[1]FEBRERO!$E$24</f>
        <v>28811410</v>
      </c>
      <c r="H93" s="232" t="s">
        <v>8</v>
      </c>
      <c r="I93" s="233" t="s">
        <v>136</v>
      </c>
      <c r="J93" s="232" t="s">
        <v>144</v>
      </c>
      <c r="K93" s="250" t="s">
        <v>136</v>
      </c>
    </row>
    <row r="94" spans="1:13" s="222" customFormat="1" ht="120" x14ac:dyDescent="0.25">
      <c r="A94" s="372"/>
      <c r="B94" s="375"/>
      <c r="C94" s="378"/>
      <c r="D94" s="350"/>
      <c r="E94" s="353"/>
      <c r="F94" s="356"/>
      <c r="G94" s="359"/>
      <c r="H94" s="237" t="s">
        <v>9</v>
      </c>
      <c r="I94" s="238" t="s">
        <v>136</v>
      </c>
      <c r="J94" s="239" t="s">
        <v>10</v>
      </c>
      <c r="K94" s="251" t="str">
        <f>[1]FEBRERO!$F$24</f>
        <v>SERVICIO DE REPARACIÓN AL VEHICULO MARCA DAIHATSU, LÍNEA: TERIOS, PLACA: O-330BBH, CON EL FIN DE MANTENER EN FUNCIONAMIENTO ADECUADO A LA FLOTILLA DE VEHÍCULOS PROPIEDAD DE LA SECRETARÍA PRESIDENCIAL DE LA MUJER.</v>
      </c>
    </row>
    <row r="95" spans="1:13" s="222" customFormat="1" x14ac:dyDescent="0.25">
      <c r="A95" s="372"/>
      <c r="B95" s="375"/>
      <c r="C95" s="378"/>
      <c r="D95" s="350"/>
      <c r="E95" s="353"/>
      <c r="F95" s="356"/>
      <c r="G95" s="359"/>
      <c r="H95" s="232" t="s">
        <v>11</v>
      </c>
      <c r="I95" s="233" t="s">
        <v>136</v>
      </c>
      <c r="J95" s="232" t="s">
        <v>143</v>
      </c>
      <c r="K95" s="252" t="s">
        <v>136</v>
      </c>
    </row>
    <row r="96" spans="1:13" s="248" customFormat="1" ht="21.75" thickBot="1" x14ac:dyDescent="0.4">
      <c r="A96" s="403"/>
      <c r="B96" s="400"/>
      <c r="C96" s="399"/>
      <c r="D96" s="351"/>
      <c r="E96" s="354"/>
      <c r="F96" s="357"/>
      <c r="G96" s="382"/>
      <c r="H96" s="232" t="s">
        <v>12</v>
      </c>
      <c r="I96" s="236" t="s">
        <v>136</v>
      </c>
      <c r="J96" s="232"/>
      <c r="K96" s="250"/>
    </row>
    <row r="97" spans="1:11" s="248" customFormat="1" ht="30" x14ac:dyDescent="0.35">
      <c r="A97" s="371" t="str">
        <f>[1]FEBRERO!$C$25</f>
        <v>COMPRA DE BAJA CUANTÍA (ART.43 INCISO A)</v>
      </c>
      <c r="B97" s="374">
        <f>+C97</f>
        <v>2530</v>
      </c>
      <c r="C97" s="377">
        <f>[1]FEBRERO!$G$25</f>
        <v>2530</v>
      </c>
      <c r="D97" s="349">
        <v>1</v>
      </c>
      <c r="E97" s="352" t="str">
        <f>[1]FEBRERO!$H$25</f>
        <v>165 
MANTENIMIENTO Y REPARACIÓN DE MEDIOS DE TRANSPORTE</v>
      </c>
      <c r="F97" s="235" t="s">
        <v>5</v>
      </c>
      <c r="G97" s="230" t="str">
        <f>[1]FEBRERO!$D$25</f>
        <v>RAPIMEC   SOCIEDAD ANONIMA</v>
      </c>
      <c r="H97" s="231" t="s">
        <v>6</v>
      </c>
      <c r="I97" s="234" t="s">
        <v>136</v>
      </c>
      <c r="J97" s="231" t="s">
        <v>145</v>
      </c>
      <c r="K97" s="249" t="s">
        <v>136</v>
      </c>
    </row>
    <row r="98" spans="1:11" s="248" customFormat="1" ht="21" x14ac:dyDescent="0.35">
      <c r="A98" s="372"/>
      <c r="B98" s="375"/>
      <c r="C98" s="378"/>
      <c r="D98" s="350"/>
      <c r="E98" s="353"/>
      <c r="F98" s="355" t="s">
        <v>7</v>
      </c>
      <c r="G98" s="358">
        <f>[1]FEBRERO!$E$25</f>
        <v>28811410</v>
      </c>
      <c r="H98" s="232" t="s">
        <v>8</v>
      </c>
      <c r="I98" s="233" t="s">
        <v>136</v>
      </c>
      <c r="J98" s="232" t="s">
        <v>144</v>
      </c>
      <c r="K98" s="250" t="s">
        <v>136</v>
      </c>
    </row>
    <row r="99" spans="1:11" s="222" customFormat="1" ht="135" x14ac:dyDescent="0.25">
      <c r="A99" s="372"/>
      <c r="B99" s="375"/>
      <c r="C99" s="378"/>
      <c r="D99" s="350"/>
      <c r="E99" s="353"/>
      <c r="F99" s="356"/>
      <c r="G99" s="359"/>
      <c r="H99" s="237" t="s">
        <v>9</v>
      </c>
      <c r="I99" s="238" t="s">
        <v>136</v>
      </c>
      <c r="J99" s="239" t="s">
        <v>10</v>
      </c>
      <c r="K99" s="251" t="str">
        <f>[1]FEBRERO!$F$25</f>
        <v>SERVICIO DE REPARACIÓN DE STARTER AL VEHICULO MARCA MITSUBISHI, LINEA NATIVA GLS 4WD PLACA O-667BBF, CON EL FIN DE MANTENER EN FUNCIONAMIENTO ADECUADO A LA FLOTILLA DE VEHICULOS PROPIEDAD DE LA SECRETARÍA PRESIDENCIAL DE LA MUJER.</v>
      </c>
    </row>
    <row r="100" spans="1:11" s="222" customFormat="1" x14ac:dyDescent="0.25">
      <c r="A100" s="372"/>
      <c r="B100" s="375"/>
      <c r="C100" s="378"/>
      <c r="D100" s="350"/>
      <c r="E100" s="353"/>
      <c r="F100" s="356"/>
      <c r="G100" s="359"/>
      <c r="H100" s="232" t="s">
        <v>11</v>
      </c>
      <c r="I100" s="233" t="s">
        <v>136</v>
      </c>
      <c r="J100" s="232" t="s">
        <v>143</v>
      </c>
      <c r="K100" s="252" t="s">
        <v>136</v>
      </c>
    </row>
    <row r="101" spans="1:11" s="222" customFormat="1" ht="15.75" thickBot="1" x14ac:dyDescent="0.3">
      <c r="A101" s="403"/>
      <c r="B101" s="400"/>
      <c r="C101" s="399"/>
      <c r="D101" s="351"/>
      <c r="E101" s="354"/>
      <c r="F101" s="357"/>
      <c r="G101" s="360"/>
      <c r="H101" s="232" t="s">
        <v>12</v>
      </c>
      <c r="I101" s="236" t="s">
        <v>136</v>
      </c>
      <c r="J101" s="232"/>
      <c r="K101" s="250"/>
    </row>
    <row r="102" spans="1:11" s="248" customFormat="1" ht="30" x14ac:dyDescent="0.35">
      <c r="A102" s="371" t="str">
        <f>[1]FEBRERO!$C$26</f>
        <v>NO APLICA LEY DE CONTRATACIONES DEL ESTADO</v>
      </c>
      <c r="B102" s="374">
        <f>+C102</f>
        <v>2400</v>
      </c>
      <c r="C102" s="377">
        <f>[1]FEBRERO!$G$26</f>
        <v>2400</v>
      </c>
      <c r="D102" s="349">
        <v>1</v>
      </c>
      <c r="E102" s="352" t="str">
        <f>[1]FEBRERO!$H$26</f>
        <v>415 
VACACIONES PAGADAS POR RETIRO</v>
      </c>
      <c r="F102" s="235" t="s">
        <v>5</v>
      </c>
      <c r="G102" s="230" t="str">
        <f>[1]FEBRERO!$D$26</f>
        <v>MÉNDEZ RAMÍREZ SANDRA LISSETH</v>
      </c>
      <c r="H102" s="231" t="s">
        <v>6</v>
      </c>
      <c r="I102" s="234" t="s">
        <v>136</v>
      </c>
      <c r="J102" s="231" t="s">
        <v>145</v>
      </c>
      <c r="K102" s="249" t="s">
        <v>136</v>
      </c>
    </row>
    <row r="103" spans="1:11" s="248" customFormat="1" ht="21" x14ac:dyDescent="0.35">
      <c r="A103" s="372"/>
      <c r="B103" s="375"/>
      <c r="C103" s="378"/>
      <c r="D103" s="350"/>
      <c r="E103" s="353"/>
      <c r="F103" s="355" t="s">
        <v>7</v>
      </c>
      <c r="G103" s="358">
        <f>[1]FEBRERO!$E$26</f>
        <v>46027998</v>
      </c>
      <c r="H103" s="232" t="s">
        <v>8</v>
      </c>
      <c r="I103" s="233" t="s">
        <v>136</v>
      </c>
      <c r="J103" s="232" t="s">
        <v>144</v>
      </c>
      <c r="K103" s="250" t="s">
        <v>136</v>
      </c>
    </row>
    <row r="104" spans="1:11" s="222" customFormat="1" ht="75" x14ac:dyDescent="0.25">
      <c r="A104" s="372"/>
      <c r="B104" s="375"/>
      <c r="C104" s="378"/>
      <c r="D104" s="350"/>
      <c r="E104" s="353"/>
      <c r="F104" s="356"/>
      <c r="G104" s="359"/>
      <c r="H104" s="237" t="s">
        <v>9</v>
      </c>
      <c r="I104" s="238" t="s">
        <v>136</v>
      </c>
      <c r="J104" s="239" t="s">
        <v>10</v>
      </c>
      <c r="K104" s="251" t="str">
        <f>[1]FEBRERO!$F$26</f>
        <v>PAGO DE 12 DÍAS DE VACACIONES A SANDRA LISSETH MÉNDEZ RAMÍREZ, CORRESPONDIENTE AL PERIODO LABORADO DEL 02/01/2020 AL 31/12/2020.</v>
      </c>
    </row>
    <row r="105" spans="1:11" s="222" customFormat="1" x14ac:dyDescent="0.25">
      <c r="A105" s="372"/>
      <c r="B105" s="375"/>
      <c r="C105" s="378"/>
      <c r="D105" s="350"/>
      <c r="E105" s="353"/>
      <c r="F105" s="356"/>
      <c r="G105" s="359"/>
      <c r="H105" s="232" t="s">
        <v>11</v>
      </c>
      <c r="I105" s="233" t="s">
        <v>136</v>
      </c>
      <c r="J105" s="232" t="s">
        <v>143</v>
      </c>
      <c r="K105" s="252" t="s">
        <v>136</v>
      </c>
    </row>
    <row r="106" spans="1:11" s="222" customFormat="1" ht="15.75" thickBot="1" x14ac:dyDescent="0.3">
      <c r="A106" s="403"/>
      <c r="B106" s="400"/>
      <c r="C106" s="399"/>
      <c r="D106" s="351"/>
      <c r="E106" s="354"/>
      <c r="F106" s="357"/>
      <c r="G106" s="360"/>
      <c r="H106" s="232" t="s">
        <v>12</v>
      </c>
      <c r="I106" s="236" t="s">
        <v>136</v>
      </c>
      <c r="J106" s="232"/>
      <c r="K106" s="250"/>
    </row>
    <row r="107" spans="1:11" s="248" customFormat="1" ht="30" x14ac:dyDescent="0.35">
      <c r="A107" s="371" t="str">
        <f>[1]FEBRERO!$C$27</f>
        <v>NO APLICA LEY DE CONTRATACIONES DEL ESTADO</v>
      </c>
      <c r="B107" s="374">
        <f>+C107</f>
        <v>3800</v>
      </c>
      <c r="C107" s="377">
        <f>[1]FEBRERO!$G$27</f>
        <v>3800</v>
      </c>
      <c r="D107" s="349">
        <v>1</v>
      </c>
      <c r="E107" s="352" t="str">
        <f>[1]FEBRERO!$H$27</f>
        <v>415 
VACACIONES PAGADAS POR RETIRO</v>
      </c>
      <c r="F107" s="235" t="s">
        <v>5</v>
      </c>
      <c r="G107" s="230" t="str">
        <f>[1]FEBRERO!$D$27</f>
        <v>ROSALES QUEVEDO DANIEL JOSUE</v>
      </c>
      <c r="H107" s="231" t="s">
        <v>6</v>
      </c>
      <c r="I107" s="234" t="s">
        <v>136</v>
      </c>
      <c r="J107" s="231" t="s">
        <v>145</v>
      </c>
      <c r="K107" s="249" t="s">
        <v>136</v>
      </c>
    </row>
    <row r="108" spans="1:11" s="248" customFormat="1" ht="21" x14ac:dyDescent="0.35">
      <c r="A108" s="372"/>
      <c r="B108" s="375"/>
      <c r="C108" s="378"/>
      <c r="D108" s="350"/>
      <c r="E108" s="353"/>
      <c r="F108" s="355" t="s">
        <v>7</v>
      </c>
      <c r="G108" s="358">
        <v>9929290</v>
      </c>
      <c r="H108" s="232" t="s">
        <v>8</v>
      </c>
      <c r="I108" s="233" t="s">
        <v>136</v>
      </c>
      <c r="J108" s="232" t="s">
        <v>144</v>
      </c>
      <c r="K108" s="250" t="s">
        <v>136</v>
      </c>
    </row>
    <row r="109" spans="1:11" s="222" customFormat="1" ht="60" x14ac:dyDescent="0.25">
      <c r="A109" s="372"/>
      <c r="B109" s="375"/>
      <c r="C109" s="378"/>
      <c r="D109" s="350"/>
      <c r="E109" s="353"/>
      <c r="F109" s="356"/>
      <c r="G109" s="359"/>
      <c r="H109" s="237" t="s">
        <v>9</v>
      </c>
      <c r="I109" s="238" t="s">
        <v>136</v>
      </c>
      <c r="J109" s="239" t="s">
        <v>10</v>
      </c>
      <c r="K109" s="251" t="str">
        <f>[1]FEBRERO!$F$27</f>
        <v>PAGO DE 19 DÍAS DE VACACIONES A DANIEL JOSUÉ ROSALES QUEVEDO, POR EL PERIODO LABORADO DEL 02/01/2020 AL 31/12/2020.</v>
      </c>
    </row>
    <row r="110" spans="1:11" s="222" customFormat="1" x14ac:dyDescent="0.25">
      <c r="A110" s="372"/>
      <c r="B110" s="375"/>
      <c r="C110" s="378"/>
      <c r="D110" s="350"/>
      <c r="E110" s="353"/>
      <c r="F110" s="356"/>
      <c r="G110" s="359"/>
      <c r="H110" s="232" t="s">
        <v>11</v>
      </c>
      <c r="I110" s="233" t="s">
        <v>136</v>
      </c>
      <c r="J110" s="232" t="s">
        <v>143</v>
      </c>
      <c r="K110" s="252" t="s">
        <v>136</v>
      </c>
    </row>
    <row r="111" spans="1:11" s="222" customFormat="1" ht="15.75" thickBot="1" x14ac:dyDescent="0.3">
      <c r="A111" s="403"/>
      <c r="B111" s="400"/>
      <c r="C111" s="399"/>
      <c r="D111" s="351"/>
      <c r="E111" s="354"/>
      <c r="F111" s="357"/>
      <c r="G111" s="360"/>
      <c r="H111" s="232" t="s">
        <v>12</v>
      </c>
      <c r="I111" s="236" t="s">
        <v>136</v>
      </c>
      <c r="J111" s="232"/>
      <c r="K111" s="250"/>
    </row>
    <row r="112" spans="1:11" s="248" customFormat="1" ht="30" x14ac:dyDescent="0.35">
      <c r="A112" s="371" t="str">
        <f>[1]FEBRERO!$C$28</f>
        <v>NO APLICA LEY DE CONTRATACIONES DEL ESTADO</v>
      </c>
      <c r="B112" s="374">
        <f>+C112</f>
        <v>25765.200000000001</v>
      </c>
      <c r="C112" s="377">
        <f>[1]FEBRERO!$G$28</f>
        <v>25765.200000000001</v>
      </c>
      <c r="D112" s="349">
        <v>1</v>
      </c>
      <c r="E112" s="352" t="str">
        <f>[1]FEBRERO!$H$28</f>
        <v>415 
VACACIONES PAGADAS POR RETIRO</v>
      </c>
      <c r="F112" s="235" t="s">
        <v>5</v>
      </c>
      <c r="G112" s="230" t="str">
        <f>[1]FEBRERO!$D$28</f>
        <v>VELASQUEZ MORALES JAIME HUMBERTO</v>
      </c>
      <c r="H112" s="231" t="s">
        <v>6</v>
      </c>
      <c r="I112" s="234" t="s">
        <v>136</v>
      </c>
      <c r="J112" s="231" t="s">
        <v>145</v>
      </c>
      <c r="K112" s="249" t="s">
        <v>136</v>
      </c>
    </row>
    <row r="113" spans="1:11" s="248" customFormat="1" ht="21" x14ac:dyDescent="0.35">
      <c r="A113" s="372"/>
      <c r="B113" s="375"/>
      <c r="C113" s="378"/>
      <c r="D113" s="350"/>
      <c r="E113" s="353"/>
      <c r="F113" s="355" t="s">
        <v>7</v>
      </c>
      <c r="G113" s="358">
        <f>[1]FEBRERO!$E$28</f>
        <v>25135570</v>
      </c>
      <c r="H113" s="232" t="s">
        <v>8</v>
      </c>
      <c r="I113" s="233" t="s">
        <v>136</v>
      </c>
      <c r="J113" s="232" t="s">
        <v>144</v>
      </c>
      <c r="K113" s="250" t="s">
        <v>136</v>
      </c>
    </row>
    <row r="114" spans="1:11" s="222" customFormat="1" ht="75" x14ac:dyDescent="0.25">
      <c r="A114" s="372"/>
      <c r="B114" s="375"/>
      <c r="C114" s="378"/>
      <c r="D114" s="350"/>
      <c r="E114" s="353"/>
      <c r="F114" s="356"/>
      <c r="G114" s="359"/>
      <c r="H114" s="237" t="s">
        <v>9</v>
      </c>
      <c r="I114" s="238" t="s">
        <v>136</v>
      </c>
      <c r="J114" s="239" t="s">
        <v>10</v>
      </c>
      <c r="K114" s="251" t="str">
        <f>[1]FEBRERO!$F$28</f>
        <v>PAGO DE 40 DÍAS DE VACACIONES A JAIME HUMBERTO VELASQUEZ MORALES, POR EL PERIODO LABORADO DEL 01/01/2019  AL 31/12/2020.</v>
      </c>
    </row>
    <row r="115" spans="1:11" s="222" customFormat="1" x14ac:dyDescent="0.25">
      <c r="A115" s="372"/>
      <c r="B115" s="375"/>
      <c r="C115" s="378"/>
      <c r="D115" s="350"/>
      <c r="E115" s="353"/>
      <c r="F115" s="356"/>
      <c r="G115" s="359"/>
      <c r="H115" s="232" t="s">
        <v>11</v>
      </c>
      <c r="I115" s="233" t="s">
        <v>136</v>
      </c>
      <c r="J115" s="232" t="s">
        <v>143</v>
      </c>
      <c r="K115" s="252" t="s">
        <v>136</v>
      </c>
    </row>
    <row r="116" spans="1:11" s="222" customFormat="1" ht="15.75" thickBot="1" x14ac:dyDescent="0.3">
      <c r="A116" s="403"/>
      <c r="B116" s="400"/>
      <c r="C116" s="399"/>
      <c r="D116" s="351"/>
      <c r="E116" s="354"/>
      <c r="F116" s="357"/>
      <c r="G116" s="360"/>
      <c r="H116" s="232" t="s">
        <v>12</v>
      </c>
      <c r="I116" s="236" t="s">
        <v>136</v>
      </c>
      <c r="J116" s="232"/>
      <c r="K116" s="250"/>
    </row>
    <row r="117" spans="1:11" s="248" customFormat="1" ht="30" x14ac:dyDescent="0.35">
      <c r="A117" s="371" t="str">
        <f>[1]FEBRERO!$C$29</f>
        <v>NO APLICA LEY DE CONTRATACIONES DEL ESTADO</v>
      </c>
      <c r="B117" s="374">
        <f>+C117</f>
        <v>1000</v>
      </c>
      <c r="C117" s="377">
        <f>[1]FEBRERO!$G$29</f>
        <v>1000</v>
      </c>
      <c r="D117" s="349">
        <v>1</v>
      </c>
      <c r="E117" s="352" t="str">
        <f>[1]FEBRERO!$H$29</f>
        <v>415 
VACACIONES PAGADAS POR RETIRO</v>
      </c>
      <c r="F117" s="235" t="s">
        <v>5</v>
      </c>
      <c r="G117" s="230" t="str">
        <f>[1]FEBRERO!$D$29</f>
        <v>DE LEON MORALES BYRON ARIEL</v>
      </c>
      <c r="H117" s="231" t="s">
        <v>6</v>
      </c>
      <c r="I117" s="234" t="s">
        <v>136</v>
      </c>
      <c r="J117" s="231" t="s">
        <v>145</v>
      </c>
      <c r="K117" s="249" t="s">
        <v>136</v>
      </c>
    </row>
    <row r="118" spans="1:11" s="248" customFormat="1" ht="21" x14ac:dyDescent="0.35">
      <c r="A118" s="372"/>
      <c r="B118" s="375"/>
      <c r="C118" s="378"/>
      <c r="D118" s="350"/>
      <c r="E118" s="353"/>
      <c r="F118" s="355" t="s">
        <v>7</v>
      </c>
      <c r="G118" s="358">
        <f>[1]FEBRERO!$E$29</f>
        <v>55387071</v>
      </c>
      <c r="H118" s="232" t="s">
        <v>8</v>
      </c>
      <c r="I118" s="233" t="s">
        <v>136</v>
      </c>
      <c r="J118" s="232" t="s">
        <v>144</v>
      </c>
      <c r="K118" s="250" t="s">
        <v>136</v>
      </c>
    </row>
    <row r="119" spans="1:11" s="222" customFormat="1" ht="75" x14ac:dyDescent="0.25">
      <c r="A119" s="372"/>
      <c r="B119" s="375"/>
      <c r="C119" s="378"/>
      <c r="D119" s="350"/>
      <c r="E119" s="353"/>
      <c r="F119" s="356"/>
      <c r="G119" s="359"/>
      <c r="H119" s="237" t="s">
        <v>9</v>
      </c>
      <c r="I119" s="238" t="s">
        <v>136</v>
      </c>
      <c r="J119" s="239" t="s">
        <v>10</v>
      </c>
      <c r="K119" s="251" t="str">
        <f>[1]FEBRERO!$F$29</f>
        <v>PAGO DE 5 DÍAS DE VACACIONES A BYRON ARIEL DE LEON MORALES, CORRESPONDIENTE AL PERIODO LABORADO DEL 02/01/2020 AL 31/12/2020.</v>
      </c>
    </row>
    <row r="120" spans="1:11" s="222" customFormat="1" x14ac:dyDescent="0.25">
      <c r="A120" s="372"/>
      <c r="B120" s="375"/>
      <c r="C120" s="378"/>
      <c r="D120" s="350"/>
      <c r="E120" s="353"/>
      <c r="F120" s="356"/>
      <c r="G120" s="359"/>
      <c r="H120" s="232" t="s">
        <v>11</v>
      </c>
      <c r="I120" s="233" t="s">
        <v>136</v>
      </c>
      <c r="J120" s="232" t="s">
        <v>143</v>
      </c>
      <c r="K120" s="252" t="s">
        <v>136</v>
      </c>
    </row>
    <row r="121" spans="1:11" s="222" customFormat="1" ht="15.75" thickBot="1" x14ac:dyDescent="0.3">
      <c r="A121" s="403"/>
      <c r="B121" s="400"/>
      <c r="C121" s="399"/>
      <c r="D121" s="351"/>
      <c r="E121" s="354"/>
      <c r="F121" s="357"/>
      <c r="G121" s="360"/>
      <c r="H121" s="232" t="s">
        <v>12</v>
      </c>
      <c r="I121" s="236" t="s">
        <v>136</v>
      </c>
      <c r="J121" s="232"/>
      <c r="K121" s="250"/>
    </row>
    <row r="122" spans="1:11" s="248" customFormat="1" ht="30" customHeight="1" x14ac:dyDescent="0.35">
      <c r="A122" s="371" t="str">
        <f>[1]FEBRERO!$C$29</f>
        <v>NO APLICA LEY DE CONTRATACIONES DEL ESTADO</v>
      </c>
      <c r="B122" s="374">
        <f>+C122</f>
        <v>1000</v>
      </c>
      <c r="C122" s="377">
        <f>[1]FEBRERO!$G$29</f>
        <v>1000</v>
      </c>
      <c r="D122" s="349">
        <v>1</v>
      </c>
      <c r="E122" s="352" t="str">
        <f>[1]FEBRERO!$H$29</f>
        <v>415 
VACACIONES PAGADAS POR RETIRO</v>
      </c>
      <c r="F122" s="235" t="s">
        <v>5</v>
      </c>
      <c r="G122" s="230" t="str">
        <f>[1]FEBRERO!$D$30</f>
        <v>SIMAJ TALA MARCOS FERNANDO</v>
      </c>
      <c r="H122" s="231" t="s">
        <v>6</v>
      </c>
      <c r="I122" s="234" t="s">
        <v>136</v>
      </c>
      <c r="J122" s="231" t="s">
        <v>145</v>
      </c>
      <c r="K122" s="249" t="s">
        <v>136</v>
      </c>
    </row>
    <row r="123" spans="1:11" s="248" customFormat="1" ht="21" x14ac:dyDescent="0.35">
      <c r="A123" s="401"/>
      <c r="B123" s="375"/>
      <c r="C123" s="378"/>
      <c r="D123" s="350"/>
      <c r="E123" s="353"/>
      <c r="F123" s="355" t="s">
        <v>7</v>
      </c>
      <c r="G123" s="358">
        <f>[1]FEBRERO!$E$30</f>
        <v>12756776</v>
      </c>
      <c r="H123" s="232" t="s">
        <v>8</v>
      </c>
      <c r="I123" s="233" t="s">
        <v>136</v>
      </c>
      <c r="J123" s="232" t="s">
        <v>144</v>
      </c>
      <c r="K123" s="250" t="s">
        <v>136</v>
      </c>
    </row>
    <row r="124" spans="1:11" s="222" customFormat="1" ht="105" customHeight="1" x14ac:dyDescent="0.25">
      <c r="A124" s="401"/>
      <c r="B124" s="375"/>
      <c r="C124" s="378"/>
      <c r="D124" s="350"/>
      <c r="E124" s="353"/>
      <c r="F124" s="356"/>
      <c r="G124" s="359"/>
      <c r="H124" s="237" t="s">
        <v>9</v>
      </c>
      <c r="I124" s="238" t="s">
        <v>136</v>
      </c>
      <c r="J124" s="239" t="s">
        <v>10</v>
      </c>
      <c r="K124" s="251" t="str">
        <f>[1]FEBRERO!$F$30</f>
        <v>PAGO DE 5 DÍAS DE VACACIONES A MARCOS FERNANDO SIMAJ TALA, CORRESPONDIENTE AL PERIODO LABORADO DEL 02/01/2020 AL 31/12/2020.</v>
      </c>
    </row>
    <row r="125" spans="1:11" s="222" customFormat="1" x14ac:dyDescent="0.25">
      <c r="A125" s="401"/>
      <c r="B125" s="375"/>
      <c r="C125" s="378"/>
      <c r="D125" s="350"/>
      <c r="E125" s="353"/>
      <c r="F125" s="356"/>
      <c r="G125" s="359"/>
      <c r="H125" s="232" t="s">
        <v>11</v>
      </c>
      <c r="I125" s="233" t="s">
        <v>136</v>
      </c>
      <c r="J125" s="232" t="s">
        <v>143</v>
      </c>
      <c r="K125" s="252" t="s">
        <v>136</v>
      </c>
    </row>
    <row r="126" spans="1:11" s="222" customFormat="1" ht="15.75" thickBot="1" x14ac:dyDescent="0.3">
      <c r="A126" s="402"/>
      <c r="B126" s="400"/>
      <c r="C126" s="399"/>
      <c r="D126" s="351"/>
      <c r="E126" s="354"/>
      <c r="F126" s="357"/>
      <c r="G126" s="360"/>
      <c r="H126" s="232" t="s">
        <v>12</v>
      </c>
      <c r="I126" s="236" t="s">
        <v>136</v>
      </c>
      <c r="J126" s="232"/>
      <c r="K126" s="250"/>
    </row>
    <row r="127" spans="1:11" s="248" customFormat="1" ht="30" customHeight="1" x14ac:dyDescent="0.35">
      <c r="A127" s="371" t="str">
        <f>[1]FEBRERO!$C$31</f>
        <v>NO APLICA LEY DE CONTRATACIONES DEL ESTADO</v>
      </c>
      <c r="B127" s="374">
        <f>+C127</f>
        <v>1200</v>
      </c>
      <c r="C127" s="377">
        <f>[1]FEBRERO!$G$31</f>
        <v>1200</v>
      </c>
      <c r="D127" s="349">
        <v>1</v>
      </c>
      <c r="E127" s="352" t="str">
        <f>[1]FEBRERO!$H$31</f>
        <v>415 
VACACIONES PAGADAS POR RETIRO</v>
      </c>
      <c r="F127" s="235" t="s">
        <v>5</v>
      </c>
      <c r="G127" s="230" t="str">
        <f>[1]FEBRERO!$D$31</f>
        <v>ALDANA PEREZ ROSA VIRGINIA</v>
      </c>
      <c r="H127" s="231" t="s">
        <v>6</v>
      </c>
      <c r="I127" s="234" t="s">
        <v>136</v>
      </c>
      <c r="J127" s="231" t="s">
        <v>145</v>
      </c>
      <c r="K127" s="249" t="s">
        <v>136</v>
      </c>
    </row>
    <row r="128" spans="1:11" s="248" customFormat="1" ht="21" x14ac:dyDescent="0.35">
      <c r="A128" s="401"/>
      <c r="B128" s="375"/>
      <c r="C128" s="378"/>
      <c r="D128" s="350"/>
      <c r="E128" s="353"/>
      <c r="F128" s="355" t="s">
        <v>7</v>
      </c>
      <c r="G128" s="358">
        <f>[1]FEBRERO!$E$31</f>
        <v>39611450</v>
      </c>
      <c r="H128" s="232" t="s">
        <v>8</v>
      </c>
      <c r="I128" s="233" t="s">
        <v>136</v>
      </c>
      <c r="J128" s="232" t="s">
        <v>144</v>
      </c>
      <c r="K128" s="250" t="s">
        <v>136</v>
      </c>
    </row>
    <row r="129" spans="1:11" s="222" customFormat="1" ht="105" customHeight="1" x14ac:dyDescent="0.25">
      <c r="A129" s="401"/>
      <c r="B129" s="375"/>
      <c r="C129" s="378"/>
      <c r="D129" s="350"/>
      <c r="E129" s="353"/>
      <c r="F129" s="356"/>
      <c r="G129" s="359"/>
      <c r="H129" s="237" t="s">
        <v>9</v>
      </c>
      <c r="I129" s="238" t="s">
        <v>136</v>
      </c>
      <c r="J129" s="239" t="s">
        <v>10</v>
      </c>
      <c r="K129" s="251" t="str">
        <f>[1]FEBRERO!$F$31</f>
        <v>PAGO DE 6 DÍAS DE VACACIONES A ROSA VIRGINIA ALDANA PEREZ, POR EL PERIODO LABORADO DEL 02/01/2020 AL 31/12/2020.</v>
      </c>
    </row>
    <row r="130" spans="1:11" s="222" customFormat="1" x14ac:dyDescent="0.25">
      <c r="A130" s="401"/>
      <c r="B130" s="375"/>
      <c r="C130" s="378"/>
      <c r="D130" s="350"/>
      <c r="E130" s="353"/>
      <c r="F130" s="356"/>
      <c r="G130" s="359"/>
      <c r="H130" s="232" t="s">
        <v>11</v>
      </c>
      <c r="I130" s="233" t="s">
        <v>136</v>
      </c>
      <c r="J130" s="232" t="s">
        <v>143</v>
      </c>
      <c r="K130" s="252" t="s">
        <v>136</v>
      </c>
    </row>
    <row r="131" spans="1:11" s="222" customFormat="1" ht="15.75" thickBot="1" x14ac:dyDescent="0.3">
      <c r="A131" s="402"/>
      <c r="B131" s="400"/>
      <c r="C131" s="399"/>
      <c r="D131" s="351"/>
      <c r="E131" s="354"/>
      <c r="F131" s="357"/>
      <c r="G131" s="360"/>
      <c r="H131" s="232" t="s">
        <v>12</v>
      </c>
      <c r="I131" s="236" t="s">
        <v>136</v>
      </c>
      <c r="J131" s="232"/>
      <c r="K131" s="250"/>
    </row>
    <row r="132" spans="1:11" s="248" customFormat="1" ht="30" customHeight="1" x14ac:dyDescent="0.35">
      <c r="A132" s="371" t="str">
        <f>[1]FEBRERO!$C$32</f>
        <v>NO APLICA LEY DE CONTRATACIONES DEL ESTADO</v>
      </c>
      <c r="B132" s="374">
        <f>+C132</f>
        <v>1400</v>
      </c>
      <c r="C132" s="377">
        <f>[1]FEBRERO!$G$32</f>
        <v>1400</v>
      </c>
      <c r="D132" s="349">
        <v>1</v>
      </c>
      <c r="E132" s="352" t="str">
        <f>[1]FEBRERO!$H$32</f>
        <v>415 
VACACIONES PAGADAS POR RETIRO</v>
      </c>
      <c r="F132" s="235" t="s">
        <v>5</v>
      </c>
      <c r="G132" s="230" t="str">
        <f>[1]FEBRERO!$D$32</f>
        <v>HERRERA HERRERA VICTOR FERNANDO</v>
      </c>
      <c r="H132" s="231" t="s">
        <v>6</v>
      </c>
      <c r="I132" s="234" t="s">
        <v>136</v>
      </c>
      <c r="J132" s="231" t="s">
        <v>145</v>
      </c>
      <c r="K132" s="249" t="s">
        <v>136</v>
      </c>
    </row>
    <row r="133" spans="1:11" s="248" customFormat="1" ht="21" x14ac:dyDescent="0.35">
      <c r="A133" s="401"/>
      <c r="B133" s="375"/>
      <c r="C133" s="378"/>
      <c r="D133" s="350"/>
      <c r="E133" s="353"/>
      <c r="F133" s="355" t="s">
        <v>7</v>
      </c>
      <c r="G133" s="358">
        <f>[1]FEBRERO!$E$32</f>
        <v>42347157</v>
      </c>
      <c r="H133" s="232" t="s">
        <v>8</v>
      </c>
      <c r="I133" s="233" t="s">
        <v>136</v>
      </c>
      <c r="J133" s="232" t="s">
        <v>144</v>
      </c>
      <c r="K133" s="250" t="s">
        <v>136</v>
      </c>
    </row>
    <row r="134" spans="1:11" s="222" customFormat="1" ht="105" customHeight="1" x14ac:dyDescent="0.25">
      <c r="A134" s="401"/>
      <c r="B134" s="375"/>
      <c r="C134" s="378"/>
      <c r="D134" s="350"/>
      <c r="E134" s="353"/>
      <c r="F134" s="356"/>
      <c r="G134" s="359"/>
      <c r="H134" s="237" t="s">
        <v>9</v>
      </c>
      <c r="I134" s="238" t="s">
        <v>136</v>
      </c>
      <c r="J134" s="239" t="s">
        <v>10</v>
      </c>
      <c r="K134" s="251" t="str">
        <f>[1]FEBRERO!$F$32</f>
        <v>PAGO DE 7 DÍAS DE VACACIONES A VICTOR FERNANDO HERRERA HERRERA, POR EL PERIODO LABORADO DEL 03/02/2020  AL 31/12/2020.</v>
      </c>
    </row>
    <row r="135" spans="1:11" s="222" customFormat="1" x14ac:dyDescent="0.25">
      <c r="A135" s="401"/>
      <c r="B135" s="375"/>
      <c r="C135" s="378"/>
      <c r="D135" s="350"/>
      <c r="E135" s="353"/>
      <c r="F135" s="356"/>
      <c r="G135" s="359"/>
      <c r="H135" s="232" t="s">
        <v>11</v>
      </c>
      <c r="I135" s="233" t="s">
        <v>136</v>
      </c>
      <c r="J135" s="232" t="s">
        <v>143</v>
      </c>
      <c r="K135" s="252" t="s">
        <v>136</v>
      </c>
    </row>
    <row r="136" spans="1:11" s="222" customFormat="1" ht="15.75" thickBot="1" x14ac:dyDescent="0.3">
      <c r="A136" s="402"/>
      <c r="B136" s="400"/>
      <c r="C136" s="399"/>
      <c r="D136" s="351"/>
      <c r="E136" s="354"/>
      <c r="F136" s="357"/>
      <c r="G136" s="360"/>
      <c r="H136" s="232" t="s">
        <v>12</v>
      </c>
      <c r="I136" s="236" t="s">
        <v>136</v>
      </c>
      <c r="J136" s="232"/>
      <c r="K136" s="250"/>
    </row>
    <row r="137" spans="1:11" s="248" customFormat="1" ht="30" customHeight="1" x14ac:dyDescent="0.35">
      <c r="A137" s="371" t="str">
        <f>[1]FEBRERO!$C$33</f>
        <v>NO APLICA LEY DE CONTRATACIONES DEL ESTADO</v>
      </c>
      <c r="B137" s="374">
        <f>+C137</f>
        <v>1800</v>
      </c>
      <c r="C137" s="377">
        <f>[1]FEBRERO!$G$33</f>
        <v>1800</v>
      </c>
      <c r="D137" s="349">
        <v>1</v>
      </c>
      <c r="E137" s="352" t="str">
        <f>[1]FEBRERO!$H$33</f>
        <v>415 
VACACIONES PAGADAS POR RETIRO</v>
      </c>
      <c r="F137" s="235" t="s">
        <v>5</v>
      </c>
      <c r="G137" s="230" t="str">
        <f>[1]FEBRERO!$D$33</f>
        <v>CANU HERNANDEZ GLORIA AZUCENA</v>
      </c>
      <c r="H137" s="231" t="s">
        <v>6</v>
      </c>
      <c r="I137" s="234" t="s">
        <v>136</v>
      </c>
      <c r="J137" s="231" t="s">
        <v>145</v>
      </c>
      <c r="K137" s="249" t="s">
        <v>136</v>
      </c>
    </row>
    <row r="138" spans="1:11" s="248" customFormat="1" ht="21" x14ac:dyDescent="0.35">
      <c r="A138" s="401"/>
      <c r="B138" s="375"/>
      <c r="C138" s="378"/>
      <c r="D138" s="350"/>
      <c r="E138" s="353"/>
      <c r="F138" s="355" t="s">
        <v>7</v>
      </c>
      <c r="G138" s="358">
        <f>[1]FEBRERO!$E$33</f>
        <v>49543172</v>
      </c>
      <c r="H138" s="232" t="s">
        <v>8</v>
      </c>
      <c r="I138" s="233" t="s">
        <v>136</v>
      </c>
      <c r="J138" s="232" t="s">
        <v>144</v>
      </c>
      <c r="K138" s="250" t="s">
        <v>136</v>
      </c>
    </row>
    <row r="139" spans="1:11" s="222" customFormat="1" ht="105" customHeight="1" x14ac:dyDescent="0.25">
      <c r="A139" s="401"/>
      <c r="B139" s="375"/>
      <c r="C139" s="378"/>
      <c r="D139" s="350"/>
      <c r="E139" s="353"/>
      <c r="F139" s="356"/>
      <c r="G139" s="359"/>
      <c r="H139" s="237" t="s">
        <v>9</v>
      </c>
      <c r="I139" s="238" t="s">
        <v>136</v>
      </c>
      <c r="J139" s="239" t="s">
        <v>10</v>
      </c>
      <c r="K139" s="251" t="str">
        <f>[1]FEBRERO!$F$33</f>
        <v>PAGO DE 9 DÍAS DE VACACIONES A GLORIA AZUCENA CANÚ HERNÁNDEZ, CORRESPONDIENTE AL PERIODO LABORADO DEL 02/01/2020 AL 31/12/2020.</v>
      </c>
    </row>
    <row r="140" spans="1:11" s="222" customFormat="1" x14ac:dyDescent="0.25">
      <c r="A140" s="401"/>
      <c r="B140" s="375"/>
      <c r="C140" s="378"/>
      <c r="D140" s="350"/>
      <c r="E140" s="353"/>
      <c r="F140" s="356"/>
      <c r="G140" s="359"/>
      <c r="H140" s="232" t="s">
        <v>11</v>
      </c>
      <c r="I140" s="233" t="s">
        <v>136</v>
      </c>
      <c r="J140" s="232" t="s">
        <v>143</v>
      </c>
      <c r="K140" s="252" t="s">
        <v>136</v>
      </c>
    </row>
    <row r="141" spans="1:11" s="222" customFormat="1" ht="15.75" thickBot="1" x14ac:dyDescent="0.3">
      <c r="A141" s="402"/>
      <c r="B141" s="400"/>
      <c r="C141" s="399"/>
      <c r="D141" s="351"/>
      <c r="E141" s="354"/>
      <c r="F141" s="357"/>
      <c r="G141" s="360"/>
      <c r="H141" s="232" t="s">
        <v>12</v>
      </c>
      <c r="I141" s="236" t="s">
        <v>136</v>
      </c>
      <c r="J141" s="232"/>
      <c r="K141" s="250"/>
    </row>
    <row r="142" spans="1:11" s="248" customFormat="1" ht="30" customHeight="1" x14ac:dyDescent="0.35">
      <c r="A142" s="371" t="str">
        <f>[1]FEBRERO!$C$34</f>
        <v>NO APLICA LEY DE CONTRATACIONES DEL ESTADO</v>
      </c>
      <c r="B142" s="374">
        <f>+C142</f>
        <v>1800</v>
      </c>
      <c r="C142" s="377">
        <f>[1]FEBRERO!$G$34</f>
        <v>1800</v>
      </c>
      <c r="D142" s="349">
        <v>1</v>
      </c>
      <c r="E142" s="352" t="str">
        <f>[1]FEBRERO!$H$34</f>
        <v>415 
VACACIONES PAGADAS POR RETIRO</v>
      </c>
      <c r="F142" s="235" t="s">
        <v>5</v>
      </c>
      <c r="G142" s="230" t="str">
        <f>[1]FEBRERO!$D$34</f>
        <v>MONZON NAVARRO INGRID LISETH</v>
      </c>
      <c r="H142" s="231" t="s">
        <v>6</v>
      </c>
      <c r="I142" s="234" t="s">
        <v>136</v>
      </c>
      <c r="J142" s="231" t="s">
        <v>145</v>
      </c>
      <c r="K142" s="249" t="s">
        <v>136</v>
      </c>
    </row>
    <row r="143" spans="1:11" s="248" customFormat="1" ht="21" x14ac:dyDescent="0.35">
      <c r="A143" s="401"/>
      <c r="B143" s="375"/>
      <c r="C143" s="378"/>
      <c r="D143" s="350"/>
      <c r="E143" s="353"/>
      <c r="F143" s="355" t="s">
        <v>7</v>
      </c>
      <c r="G143" s="358">
        <f>[1]FEBRERO!$E$34</f>
        <v>26668149</v>
      </c>
      <c r="H143" s="232" t="s">
        <v>8</v>
      </c>
      <c r="I143" s="233" t="s">
        <v>136</v>
      </c>
      <c r="J143" s="232" t="s">
        <v>144</v>
      </c>
      <c r="K143" s="250" t="s">
        <v>136</v>
      </c>
    </row>
    <row r="144" spans="1:11" s="222" customFormat="1" ht="105" customHeight="1" x14ac:dyDescent="0.25">
      <c r="A144" s="401"/>
      <c r="B144" s="375"/>
      <c r="C144" s="378"/>
      <c r="D144" s="350"/>
      <c r="E144" s="353"/>
      <c r="F144" s="356"/>
      <c r="G144" s="359"/>
      <c r="H144" s="237" t="s">
        <v>9</v>
      </c>
      <c r="I144" s="238" t="s">
        <v>136</v>
      </c>
      <c r="J144" s="239" t="s">
        <v>10</v>
      </c>
      <c r="K144" s="251" t="str">
        <f>[1]FEBRERO!$F$34</f>
        <v>PAGO DE 9 DÍAS DE VACACIONES A INGRID LISETH MONZÓN NAVARRO DE GONZALEZ, POR EL PERIODO LABORADO DEL 02/01/2020 AL 31/12/2020.</v>
      </c>
    </row>
    <row r="145" spans="1:11" s="222" customFormat="1" x14ac:dyDescent="0.25">
      <c r="A145" s="401"/>
      <c r="B145" s="375"/>
      <c r="C145" s="378"/>
      <c r="D145" s="350"/>
      <c r="E145" s="353"/>
      <c r="F145" s="356"/>
      <c r="G145" s="359"/>
      <c r="H145" s="232" t="s">
        <v>11</v>
      </c>
      <c r="I145" s="233" t="s">
        <v>136</v>
      </c>
      <c r="J145" s="232" t="s">
        <v>143</v>
      </c>
      <c r="K145" s="252" t="s">
        <v>136</v>
      </c>
    </row>
    <row r="146" spans="1:11" s="222" customFormat="1" x14ac:dyDescent="0.25">
      <c r="A146" s="402"/>
      <c r="B146" s="400"/>
      <c r="C146" s="399"/>
      <c r="D146" s="351"/>
      <c r="E146" s="354"/>
      <c r="F146" s="357"/>
      <c r="G146" s="360"/>
      <c r="H146" s="232" t="s">
        <v>12</v>
      </c>
      <c r="I146" s="236" t="s">
        <v>136</v>
      </c>
      <c r="J146" s="232"/>
      <c r="K146" s="250"/>
    </row>
    <row r="147" spans="1:11" s="222" customFormat="1" ht="21.75" thickBot="1" x14ac:dyDescent="0.3">
      <c r="A147" s="194" t="s">
        <v>146</v>
      </c>
      <c r="B147" s="110">
        <f>+SUM(B12:B146)</f>
        <v>88869.05</v>
      </c>
      <c r="C147" s="110"/>
      <c r="D147" s="86"/>
      <c r="E147" s="86"/>
      <c r="F147" s="86"/>
      <c r="G147" s="86"/>
      <c r="H147" s="86"/>
      <c r="I147" s="86"/>
      <c r="J147" s="86"/>
      <c r="K147" s="270"/>
    </row>
    <row r="148" spans="1:11" x14ac:dyDescent="0.25">
      <c r="A148" s="195"/>
      <c r="B148" s="72"/>
      <c r="C148" s="111"/>
      <c r="D148" s="71"/>
      <c r="E148" s="71"/>
      <c r="F148" s="72"/>
      <c r="G148" s="71"/>
      <c r="H148" s="71"/>
      <c r="I148" s="71"/>
      <c r="J148" s="71"/>
      <c r="K148" s="196"/>
    </row>
    <row r="149" spans="1:11" ht="23.25" x14ac:dyDescent="0.35">
      <c r="A149" s="195"/>
      <c r="B149" s="188">
        <f>+[2]Sheet1!$AL$308</f>
        <v>589263.26</v>
      </c>
      <c r="C149" s="71"/>
      <c r="D149" s="71"/>
      <c r="E149" s="71"/>
      <c r="F149" s="113"/>
      <c r="G149" s="71"/>
      <c r="H149" s="71"/>
      <c r="I149" s="71"/>
      <c r="J149" s="71"/>
      <c r="K149" s="196"/>
    </row>
    <row r="150" spans="1:11" ht="23.25" x14ac:dyDescent="0.35">
      <c r="A150" s="195"/>
      <c r="B150" s="112"/>
      <c r="C150" s="71"/>
      <c r="D150" s="71"/>
      <c r="E150" s="71"/>
      <c r="F150" s="113"/>
      <c r="G150" s="71"/>
      <c r="H150" s="71"/>
      <c r="I150" s="71"/>
      <c r="J150" s="71"/>
      <c r="K150" s="196"/>
    </row>
    <row r="151" spans="1:11" ht="21" x14ac:dyDescent="0.35">
      <c r="A151" s="197" t="s">
        <v>71</v>
      </c>
      <c r="B151" s="160"/>
      <c r="C151" s="161"/>
      <c r="D151" s="161"/>
      <c r="E151" s="161"/>
      <c r="F151" s="161"/>
      <c r="G151" s="398" t="s">
        <v>182</v>
      </c>
      <c r="H151" s="398"/>
      <c r="I151" s="398"/>
      <c r="J151" s="160"/>
      <c r="K151" s="198"/>
    </row>
    <row r="152" spans="1:11" ht="21" x14ac:dyDescent="0.35">
      <c r="A152" s="199"/>
      <c r="B152" s="160"/>
      <c r="C152" s="161"/>
      <c r="D152" s="161"/>
      <c r="E152" s="161"/>
      <c r="F152" s="161"/>
      <c r="G152" s="398"/>
      <c r="H152" s="398"/>
      <c r="I152" s="398"/>
      <c r="J152" s="398"/>
      <c r="K152" s="198"/>
    </row>
    <row r="153" spans="1:11" ht="21.75" thickBot="1" x14ac:dyDescent="0.4">
      <c r="A153" s="200"/>
      <c r="B153" s="201"/>
      <c r="C153" s="202"/>
      <c r="D153" s="202"/>
      <c r="E153" s="202"/>
      <c r="F153" s="202"/>
      <c r="G153" s="202"/>
      <c r="H153" s="201"/>
      <c r="I153" s="201"/>
      <c r="J153" s="201"/>
      <c r="K153" s="203"/>
    </row>
  </sheetData>
  <mergeCells count="204">
    <mergeCell ref="A117:A121"/>
    <mergeCell ref="B117:B121"/>
    <mergeCell ref="C117:C121"/>
    <mergeCell ref="D117:D121"/>
    <mergeCell ref="E117:E121"/>
    <mergeCell ref="F118:F121"/>
    <mergeCell ref="G118:G121"/>
    <mergeCell ref="A137:A141"/>
    <mergeCell ref="B137:B141"/>
    <mergeCell ref="C137:C141"/>
    <mergeCell ref="D137:D141"/>
    <mergeCell ref="E137:E141"/>
    <mergeCell ref="F138:F141"/>
    <mergeCell ref="G138:G141"/>
    <mergeCell ref="B132:B136"/>
    <mergeCell ref="C132:C136"/>
    <mergeCell ref="D132:D136"/>
    <mergeCell ref="A127:A131"/>
    <mergeCell ref="B127:B131"/>
    <mergeCell ref="C127:C131"/>
    <mergeCell ref="D127:D131"/>
    <mergeCell ref="A122:A126"/>
    <mergeCell ref="B122:B126"/>
    <mergeCell ref="C122:C126"/>
    <mergeCell ref="A102:A106"/>
    <mergeCell ref="B102:B106"/>
    <mergeCell ref="C102:C106"/>
    <mergeCell ref="D102:D106"/>
    <mergeCell ref="E102:E106"/>
    <mergeCell ref="F103:F106"/>
    <mergeCell ref="G103:G106"/>
    <mergeCell ref="A97:A101"/>
    <mergeCell ref="B97:B101"/>
    <mergeCell ref="C97:C101"/>
    <mergeCell ref="D97:D101"/>
    <mergeCell ref="E97:E101"/>
    <mergeCell ref="F98:F101"/>
    <mergeCell ref="G98:G101"/>
    <mergeCell ref="A112:A116"/>
    <mergeCell ref="B112:B116"/>
    <mergeCell ref="C112:C116"/>
    <mergeCell ref="D112:D116"/>
    <mergeCell ref="E112:E116"/>
    <mergeCell ref="F113:F116"/>
    <mergeCell ref="G113:G116"/>
    <mergeCell ref="A107:A111"/>
    <mergeCell ref="B107:B111"/>
    <mergeCell ref="C107:C111"/>
    <mergeCell ref="D107:D111"/>
    <mergeCell ref="E107:E111"/>
    <mergeCell ref="F108:F111"/>
    <mergeCell ref="G108:G111"/>
    <mergeCell ref="C17:C21"/>
    <mergeCell ref="D17:D21"/>
    <mergeCell ref="E17:E21"/>
    <mergeCell ref="F18:F21"/>
    <mergeCell ref="G18:G21"/>
    <mergeCell ref="D62:D66"/>
    <mergeCell ref="E62:E66"/>
    <mergeCell ref="F63:F66"/>
    <mergeCell ref="E77:E81"/>
    <mergeCell ref="F78:F81"/>
    <mergeCell ref="C72:C76"/>
    <mergeCell ref="D72:D76"/>
    <mergeCell ref="E72:E76"/>
    <mergeCell ref="F44:F46"/>
    <mergeCell ref="G44:G46"/>
    <mergeCell ref="D37:D41"/>
    <mergeCell ref="E37:E41"/>
    <mergeCell ref="F49:F51"/>
    <mergeCell ref="G49:G51"/>
    <mergeCell ref="G54:G56"/>
    <mergeCell ref="A82:A86"/>
    <mergeCell ref="B82:B86"/>
    <mergeCell ref="C82:C86"/>
    <mergeCell ref="D82:D86"/>
    <mergeCell ref="F83:F86"/>
    <mergeCell ref="A52:A56"/>
    <mergeCell ref="B52:B56"/>
    <mergeCell ref="C52:C56"/>
    <mergeCell ref="D52:D56"/>
    <mergeCell ref="E52:E56"/>
    <mergeCell ref="A62:A66"/>
    <mergeCell ref="B62:B66"/>
    <mergeCell ref="C62:C66"/>
    <mergeCell ref="F54:F56"/>
    <mergeCell ref="C77:C81"/>
    <mergeCell ref="D77:D81"/>
    <mergeCell ref="A72:A76"/>
    <mergeCell ref="B72:B76"/>
    <mergeCell ref="A77:A81"/>
    <mergeCell ref="B77:B81"/>
    <mergeCell ref="A92:A96"/>
    <mergeCell ref="B92:B96"/>
    <mergeCell ref="C92:C96"/>
    <mergeCell ref="D92:D96"/>
    <mergeCell ref="E92:E96"/>
    <mergeCell ref="F93:F96"/>
    <mergeCell ref="G93:G96"/>
    <mergeCell ref="A87:A91"/>
    <mergeCell ref="B87:B91"/>
    <mergeCell ref="C87:C91"/>
    <mergeCell ref="D87:D91"/>
    <mergeCell ref="E87:E91"/>
    <mergeCell ref="F88:F91"/>
    <mergeCell ref="G88:G91"/>
    <mergeCell ref="E142:E146"/>
    <mergeCell ref="F143:F146"/>
    <mergeCell ref="G143:G146"/>
    <mergeCell ref="G68:G71"/>
    <mergeCell ref="G63:G66"/>
    <mergeCell ref="G58:G61"/>
    <mergeCell ref="E82:E86"/>
    <mergeCell ref="G78:G81"/>
    <mergeCell ref="F73:F76"/>
    <mergeCell ref="G73:G76"/>
    <mergeCell ref="G83:G86"/>
    <mergeCell ref="E132:E136"/>
    <mergeCell ref="F133:F136"/>
    <mergeCell ref="G133:G136"/>
    <mergeCell ref="E127:E131"/>
    <mergeCell ref="F128:F131"/>
    <mergeCell ref="G128:G131"/>
    <mergeCell ref="G152:J152"/>
    <mergeCell ref="G151:I151"/>
    <mergeCell ref="A47:A51"/>
    <mergeCell ref="B47:B51"/>
    <mergeCell ref="C47:C51"/>
    <mergeCell ref="D47:D51"/>
    <mergeCell ref="E47:E51"/>
    <mergeCell ref="C67:C71"/>
    <mergeCell ref="D67:D71"/>
    <mergeCell ref="E67:E71"/>
    <mergeCell ref="F68:F71"/>
    <mergeCell ref="E57:E61"/>
    <mergeCell ref="B142:B146"/>
    <mergeCell ref="A142:A146"/>
    <mergeCell ref="C142:C146"/>
    <mergeCell ref="D142:D146"/>
    <mergeCell ref="F58:F61"/>
    <mergeCell ref="A57:A61"/>
    <mergeCell ref="B57:B61"/>
    <mergeCell ref="C57:C61"/>
    <mergeCell ref="D57:D61"/>
    <mergeCell ref="A67:A71"/>
    <mergeCell ref="B67:B71"/>
    <mergeCell ref="A132:A136"/>
    <mergeCell ref="A8:K8"/>
    <mergeCell ref="E32:E36"/>
    <mergeCell ref="A37:A41"/>
    <mergeCell ref="B37:B41"/>
    <mergeCell ref="C37:C41"/>
    <mergeCell ref="F34:F36"/>
    <mergeCell ref="G34:G36"/>
    <mergeCell ref="F39:F41"/>
    <mergeCell ref="G39:G41"/>
    <mergeCell ref="A22:A26"/>
    <mergeCell ref="B22:B26"/>
    <mergeCell ref="C22:C26"/>
    <mergeCell ref="D22:D26"/>
    <mergeCell ref="E22:E26"/>
    <mergeCell ref="F28:F31"/>
    <mergeCell ref="G28:G31"/>
    <mergeCell ref="A27:A31"/>
    <mergeCell ref="B27:B31"/>
    <mergeCell ref="C27:C31"/>
    <mergeCell ref="D27:D31"/>
    <mergeCell ref="E27:E31"/>
    <mergeCell ref="G23:G26"/>
    <mergeCell ref="A17:A21"/>
    <mergeCell ref="B17:B21"/>
    <mergeCell ref="A42:A46"/>
    <mergeCell ref="B42:B46"/>
    <mergeCell ref="C42:C46"/>
    <mergeCell ref="D42:D46"/>
    <mergeCell ref="E42:E46"/>
    <mergeCell ref="A32:A36"/>
    <mergeCell ref="B32:B36"/>
    <mergeCell ref="C32:C36"/>
    <mergeCell ref="D32:D36"/>
    <mergeCell ref="D122:D126"/>
    <mergeCell ref="E122:E126"/>
    <mergeCell ref="F123:F126"/>
    <mergeCell ref="G123:G126"/>
    <mergeCell ref="F23:F2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 ref="A6:K6"/>
  </mergeCells>
  <printOptions horizontalCentered="1"/>
  <pageMargins left="0.23622047244094491" right="0.23622047244094491" top="0.74803149606299213" bottom="0.74803149606299213" header="0.31496062992125984" footer="0.31496062992125984"/>
  <pageSetup scale="50" fitToWidth="0" orientation="landscape" r:id="rId1"/>
  <rowBreaks count="7" manualBreakCount="7">
    <brk id="21" max="10" man="1"/>
    <brk id="36" max="10" man="1"/>
    <brk id="51" max="10" man="1"/>
    <brk id="66" max="10" man="1"/>
    <brk id="81" max="10" man="1"/>
    <brk id="101" max="10" man="1"/>
    <brk id="13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406" t="s">
        <v>63</v>
      </c>
      <c r="B2" s="406"/>
      <c r="C2" s="406"/>
      <c r="D2" s="406"/>
      <c r="E2" s="406"/>
      <c r="F2" s="406"/>
      <c r="G2" s="406"/>
      <c r="H2" s="406"/>
      <c r="I2" s="406"/>
      <c r="J2" s="406"/>
      <c r="K2" s="406"/>
      <c r="L2" s="406"/>
      <c r="M2" s="406"/>
      <c r="N2" s="406"/>
      <c r="O2" s="278"/>
      <c r="P2" s="29"/>
      <c r="Q2" s="29"/>
      <c r="R2" s="29"/>
      <c r="S2" s="29"/>
      <c r="T2" s="29"/>
      <c r="U2" s="29"/>
      <c r="V2" s="29"/>
      <c r="W2" s="29"/>
    </row>
    <row r="3" spans="1:23" ht="18.75" x14ac:dyDescent="0.25">
      <c r="A3" s="406" t="s">
        <v>89</v>
      </c>
      <c r="B3" s="406"/>
      <c r="C3" s="406"/>
      <c r="D3" s="406"/>
      <c r="E3" s="406"/>
      <c r="F3" s="406"/>
      <c r="G3" s="406"/>
      <c r="H3" s="406"/>
      <c r="I3" s="406"/>
      <c r="J3" s="406"/>
      <c r="K3" s="406"/>
      <c r="L3" s="406"/>
      <c r="M3" s="406"/>
      <c r="N3" s="406"/>
      <c r="O3" s="278"/>
      <c r="P3" s="29"/>
      <c r="Q3" s="29"/>
      <c r="R3" s="29"/>
      <c r="S3" s="29"/>
      <c r="T3" s="29"/>
      <c r="U3" s="29"/>
      <c r="V3" s="29"/>
      <c r="W3" s="29"/>
    </row>
    <row r="4" spans="1:23" ht="15.75" customHeight="1" x14ac:dyDescent="0.25">
      <c r="A4" s="407" t="s">
        <v>64</v>
      </c>
      <c r="B4" s="407"/>
      <c r="C4" s="407"/>
      <c r="D4" s="407"/>
      <c r="E4" s="407"/>
      <c r="F4" s="407"/>
      <c r="G4" s="407"/>
      <c r="H4" s="407"/>
      <c r="I4" s="312" t="s">
        <v>65</v>
      </c>
      <c r="J4" s="313"/>
      <c r="K4" s="313"/>
      <c r="L4" s="313"/>
      <c r="M4" s="313"/>
      <c r="N4" s="313"/>
      <c r="O4" s="313"/>
      <c r="P4" s="43"/>
      <c r="Q4" s="43"/>
      <c r="R4" s="43"/>
      <c r="S4" s="43"/>
      <c r="T4" s="43"/>
      <c r="U4" s="43"/>
      <c r="V4" s="43"/>
      <c r="W4" s="43"/>
    </row>
    <row r="5" spans="1:23" ht="15.75" x14ac:dyDescent="0.25">
      <c r="A5" s="404" t="s">
        <v>66</v>
      </c>
      <c r="B5" s="404"/>
      <c r="C5" s="404"/>
      <c r="D5" s="404"/>
      <c r="E5" s="404"/>
      <c r="F5" s="404"/>
      <c r="G5" s="404"/>
      <c r="H5" s="404"/>
      <c r="I5" s="404"/>
      <c r="J5" s="404"/>
      <c r="K5" s="404"/>
      <c r="L5" s="404"/>
      <c r="M5" s="404"/>
      <c r="N5" s="404"/>
      <c r="O5" s="305"/>
      <c r="P5" s="29"/>
      <c r="Q5" s="29"/>
      <c r="R5" s="29"/>
      <c r="S5" s="29"/>
      <c r="T5" s="29"/>
      <c r="U5" s="29"/>
      <c r="V5" s="29"/>
      <c r="W5" s="29"/>
    </row>
    <row r="6" spans="1:23" ht="15.75" x14ac:dyDescent="0.25">
      <c r="A6" s="404" t="s">
        <v>73</v>
      </c>
      <c r="B6" s="404"/>
      <c r="C6" s="404"/>
      <c r="D6" s="404"/>
      <c r="E6" s="404"/>
      <c r="F6" s="404"/>
      <c r="G6" s="404"/>
      <c r="H6" s="404"/>
      <c r="I6" s="404"/>
      <c r="J6" s="404"/>
      <c r="K6" s="404"/>
      <c r="L6" s="404"/>
      <c r="M6" s="404"/>
      <c r="N6" s="404"/>
      <c r="O6" s="305"/>
      <c r="P6" s="29"/>
      <c r="Q6" s="29"/>
      <c r="R6" s="29"/>
      <c r="S6" s="29"/>
      <c r="T6" s="29"/>
      <c r="U6" s="29"/>
      <c r="V6" s="29"/>
      <c r="W6" s="29"/>
    </row>
    <row r="7" spans="1:23" ht="15.75" x14ac:dyDescent="0.25">
      <c r="A7" s="404" t="s">
        <v>61</v>
      </c>
      <c r="B7" s="404"/>
      <c r="C7" s="404"/>
      <c r="D7" s="404"/>
      <c r="E7" s="404"/>
      <c r="F7" s="404"/>
      <c r="G7" s="404"/>
      <c r="H7" s="404"/>
      <c r="I7" s="404"/>
      <c r="J7" s="404"/>
      <c r="K7" s="404"/>
      <c r="L7" s="404"/>
      <c r="M7" s="404"/>
      <c r="N7" s="404"/>
      <c r="O7" s="305"/>
      <c r="P7" s="29"/>
      <c r="Q7" s="29"/>
      <c r="R7" s="29"/>
      <c r="S7" s="29"/>
      <c r="T7" s="29"/>
      <c r="U7" s="29"/>
      <c r="V7" s="29"/>
      <c r="W7" s="29"/>
    </row>
    <row r="8" spans="1:23" ht="15.75" x14ac:dyDescent="0.25">
      <c r="A8" s="404" t="s">
        <v>67</v>
      </c>
      <c r="B8" s="404"/>
      <c r="C8" s="404"/>
      <c r="D8" s="404"/>
      <c r="E8" s="404"/>
      <c r="F8" s="404"/>
      <c r="G8" s="404"/>
      <c r="H8" s="404"/>
      <c r="I8" s="404"/>
      <c r="J8" s="404"/>
      <c r="K8" s="404"/>
      <c r="L8" s="404"/>
      <c r="M8" s="404"/>
      <c r="N8" s="404"/>
      <c r="O8" s="305"/>
      <c r="P8" s="29"/>
      <c r="Q8" s="29"/>
      <c r="R8" s="29"/>
      <c r="S8" s="29"/>
      <c r="T8" s="29"/>
      <c r="U8" s="29"/>
      <c r="V8" s="29"/>
      <c r="W8" s="29"/>
    </row>
    <row r="9" spans="1:23" ht="15.75" x14ac:dyDescent="0.25">
      <c r="A9" s="404" t="s">
        <v>90</v>
      </c>
      <c r="B9" s="404"/>
      <c r="C9" s="404"/>
      <c r="D9" s="404"/>
      <c r="E9" s="404"/>
      <c r="F9" s="404"/>
      <c r="G9" s="404"/>
      <c r="H9" s="404"/>
      <c r="I9" s="404"/>
      <c r="J9" s="404"/>
      <c r="K9" s="404"/>
      <c r="L9" s="404"/>
      <c r="M9" s="404"/>
      <c r="N9" s="404"/>
      <c r="O9" s="305"/>
      <c r="P9" s="29"/>
      <c r="Q9" s="29"/>
      <c r="R9" s="29"/>
      <c r="S9" s="29"/>
      <c r="T9" s="29"/>
      <c r="U9" s="29"/>
      <c r="V9" s="29"/>
      <c r="W9" s="29"/>
    </row>
    <row r="10" spans="1:23" ht="21" customHeight="1" x14ac:dyDescent="0.35">
      <c r="A10" s="405" t="s">
        <v>91</v>
      </c>
      <c r="B10" s="405"/>
      <c r="C10" s="405"/>
      <c r="D10" s="405"/>
      <c r="E10" s="405"/>
      <c r="F10" s="405"/>
      <c r="G10" s="405"/>
      <c r="H10" s="405"/>
      <c r="I10" s="405"/>
      <c r="J10" s="405"/>
      <c r="K10" s="405"/>
      <c r="L10" s="405"/>
      <c r="M10" s="405"/>
      <c r="N10" s="405"/>
      <c r="O10" s="405"/>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406" t="s">
        <v>63</v>
      </c>
      <c r="B43" s="406"/>
      <c r="C43" s="406"/>
      <c r="D43" s="406"/>
      <c r="E43" s="406"/>
      <c r="F43" s="406"/>
      <c r="G43" s="406"/>
      <c r="H43" s="406"/>
      <c r="I43" s="406"/>
      <c r="J43" s="406"/>
      <c r="K43" s="406"/>
      <c r="L43" s="406"/>
      <c r="M43" s="406"/>
      <c r="N43" s="406"/>
      <c r="O43" s="406"/>
    </row>
    <row r="44" spans="1:15" ht="18.75" x14ac:dyDescent="0.25">
      <c r="A44" s="406" t="s">
        <v>89</v>
      </c>
      <c r="B44" s="406"/>
      <c r="C44" s="406"/>
      <c r="D44" s="406"/>
      <c r="E44" s="406"/>
      <c r="F44" s="406"/>
      <c r="G44" s="406"/>
      <c r="H44" s="406"/>
      <c r="I44" s="406"/>
      <c r="J44" s="406"/>
      <c r="K44" s="406"/>
      <c r="L44" s="406"/>
      <c r="M44" s="406"/>
      <c r="N44" s="406"/>
      <c r="O44" s="406"/>
    </row>
    <row r="45" spans="1:15" ht="15.75" x14ac:dyDescent="0.25">
      <c r="A45" s="407" t="s">
        <v>64</v>
      </c>
      <c r="B45" s="407"/>
      <c r="C45" s="407"/>
      <c r="D45" s="407"/>
      <c r="E45" s="407"/>
      <c r="F45" s="407"/>
      <c r="G45" s="407"/>
      <c r="H45" s="407"/>
      <c r="I45" s="312" t="s">
        <v>65</v>
      </c>
      <c r="J45" s="313"/>
      <c r="K45" s="313"/>
      <c r="L45" s="313"/>
      <c r="M45" s="313"/>
      <c r="N45" s="313"/>
      <c r="O45" s="314"/>
    </row>
    <row r="46" spans="1:15" ht="15.75" x14ac:dyDescent="0.25">
      <c r="A46" s="404" t="s">
        <v>66</v>
      </c>
      <c r="B46" s="404"/>
      <c r="C46" s="404"/>
      <c r="D46" s="404"/>
      <c r="E46" s="404"/>
      <c r="F46" s="404"/>
      <c r="G46" s="404"/>
      <c r="H46" s="404"/>
      <c r="I46" s="404"/>
      <c r="J46" s="404"/>
      <c r="K46" s="404"/>
      <c r="L46" s="404"/>
      <c r="M46" s="404"/>
      <c r="N46" s="404"/>
      <c r="O46" s="404"/>
    </row>
    <row r="47" spans="1:15" ht="15.75" x14ac:dyDescent="0.25">
      <c r="A47" s="404" t="s">
        <v>73</v>
      </c>
      <c r="B47" s="404"/>
      <c r="C47" s="404"/>
      <c r="D47" s="404"/>
      <c r="E47" s="404"/>
      <c r="F47" s="404"/>
      <c r="G47" s="404"/>
      <c r="H47" s="404"/>
      <c r="I47" s="404"/>
      <c r="J47" s="404"/>
      <c r="K47" s="404"/>
      <c r="L47" s="404"/>
      <c r="M47" s="404"/>
      <c r="N47" s="404"/>
      <c r="O47" s="404"/>
    </row>
    <row r="48" spans="1:15" ht="15.75" x14ac:dyDescent="0.25">
      <c r="A48" s="404" t="s">
        <v>61</v>
      </c>
      <c r="B48" s="404"/>
      <c r="C48" s="404"/>
      <c r="D48" s="404"/>
      <c r="E48" s="404"/>
      <c r="F48" s="404"/>
      <c r="G48" s="404"/>
      <c r="H48" s="404"/>
      <c r="I48" s="404"/>
      <c r="J48" s="404"/>
      <c r="K48" s="404"/>
      <c r="L48" s="404"/>
      <c r="M48" s="404"/>
      <c r="N48" s="404"/>
      <c r="O48" s="404"/>
    </row>
    <row r="49" spans="1:15" ht="15.75" x14ac:dyDescent="0.25">
      <c r="A49" s="404" t="s">
        <v>67</v>
      </c>
      <c r="B49" s="404"/>
      <c r="C49" s="404"/>
      <c r="D49" s="404"/>
      <c r="E49" s="404"/>
      <c r="F49" s="404"/>
      <c r="G49" s="404"/>
      <c r="H49" s="404"/>
      <c r="I49" s="404"/>
      <c r="J49" s="404"/>
      <c r="K49" s="404"/>
      <c r="L49" s="404"/>
      <c r="M49" s="404"/>
      <c r="N49" s="404"/>
      <c r="O49" s="404"/>
    </row>
    <row r="50" spans="1:15" ht="15.75" x14ac:dyDescent="0.25">
      <c r="A50" s="404" t="s">
        <v>90</v>
      </c>
      <c r="B50" s="404"/>
      <c r="C50" s="404"/>
      <c r="D50" s="404"/>
      <c r="E50" s="404"/>
      <c r="F50" s="404"/>
      <c r="G50" s="404"/>
      <c r="H50" s="404"/>
      <c r="I50" s="404"/>
      <c r="J50" s="404"/>
      <c r="K50" s="404"/>
      <c r="L50" s="404"/>
      <c r="M50" s="404"/>
      <c r="N50" s="404"/>
      <c r="O50" s="404"/>
    </row>
    <row r="51" spans="1:15" ht="21" x14ac:dyDescent="0.35">
      <c r="A51" s="405" t="s">
        <v>106</v>
      </c>
      <c r="B51" s="405"/>
      <c r="C51" s="405"/>
      <c r="D51" s="405"/>
      <c r="E51" s="405"/>
      <c r="F51" s="405"/>
      <c r="G51" s="405"/>
      <c r="H51" s="405"/>
      <c r="I51" s="405"/>
      <c r="J51" s="405"/>
      <c r="K51" s="405"/>
      <c r="L51" s="405"/>
      <c r="M51" s="405"/>
      <c r="N51" s="405"/>
      <c r="O51" s="405"/>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23" sqref="C23:D2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14"/>
      <c r="B1" s="115"/>
      <c r="C1" s="115"/>
      <c r="D1" s="115"/>
      <c r="E1" s="116"/>
    </row>
    <row r="2" spans="1:5" ht="18.75" x14ac:dyDescent="0.25">
      <c r="A2" s="414" t="s">
        <v>63</v>
      </c>
      <c r="B2" s="414"/>
      <c r="C2" s="414"/>
      <c r="D2" s="414"/>
      <c r="E2" s="414"/>
    </row>
    <row r="3" spans="1:5" ht="18.75" x14ac:dyDescent="0.25">
      <c r="A3" s="414" t="str">
        <f>+'Numeral 2'!A3:E3</f>
        <v>Dirección Administrativa</v>
      </c>
      <c r="B3" s="414"/>
      <c r="C3" s="414"/>
      <c r="D3" s="414"/>
      <c r="E3" s="414"/>
    </row>
    <row r="4" spans="1:5" ht="15.75" customHeight="1" x14ac:dyDescent="0.25">
      <c r="A4" s="312" t="s">
        <v>180</v>
      </c>
      <c r="B4" s="314"/>
      <c r="C4" s="415" t="s">
        <v>138</v>
      </c>
      <c r="D4" s="416"/>
      <c r="E4" s="417"/>
    </row>
    <row r="5" spans="1:5" ht="15.75" customHeight="1" x14ac:dyDescent="0.25">
      <c r="A5" s="312" t="s">
        <v>140</v>
      </c>
      <c r="B5" s="313"/>
      <c r="C5" s="313"/>
      <c r="D5" s="313"/>
      <c r="E5" s="314"/>
    </row>
    <row r="6" spans="1:5" ht="15.75" x14ac:dyDescent="0.25">
      <c r="A6" s="407" t="str">
        <f>+'Numeral 2'!A6:E6</f>
        <v>Director (a): Adela de los Angeles Robles Rosales</v>
      </c>
      <c r="B6" s="407"/>
      <c r="C6" s="407"/>
      <c r="D6" s="407"/>
      <c r="E6" s="407"/>
    </row>
    <row r="7" spans="1:5" ht="15.75" x14ac:dyDescent="0.25">
      <c r="A7" s="419" t="str">
        <f>+'Numeral 2'!A7:E7</f>
        <v>Responsable de Actualización de la información: Hortencia Margarita Diaz Alvarez</v>
      </c>
      <c r="B7" s="419"/>
      <c r="C7" s="419"/>
      <c r="D7" s="419"/>
      <c r="E7" s="419"/>
    </row>
    <row r="8" spans="1:5" ht="15.75" x14ac:dyDescent="0.25">
      <c r="A8" s="407" t="str">
        <f>+'Numeral 11, Bienes y servicios'!A7:K7</f>
        <v>Mes de Actualización: Febrero 2021</v>
      </c>
      <c r="B8" s="407"/>
      <c r="C8" s="407"/>
      <c r="D8" s="407"/>
      <c r="E8" s="407"/>
    </row>
    <row r="9" spans="1:5" ht="15.75" x14ac:dyDescent="0.25">
      <c r="A9" s="407" t="s">
        <v>108</v>
      </c>
      <c r="B9" s="407"/>
      <c r="C9" s="407"/>
      <c r="D9" s="407"/>
      <c r="E9" s="407"/>
    </row>
    <row r="10" spans="1:5" ht="21" customHeight="1" x14ac:dyDescent="0.35">
      <c r="A10" s="418" t="s">
        <v>58</v>
      </c>
      <c r="B10" s="418"/>
      <c r="C10" s="418"/>
      <c r="D10" s="418"/>
      <c r="E10" s="418"/>
    </row>
    <row r="11" spans="1:5" ht="44.25" customHeight="1" x14ac:dyDescent="0.25">
      <c r="A11" s="98" t="s">
        <v>107</v>
      </c>
      <c r="B11" s="98" t="s">
        <v>14</v>
      </c>
      <c r="C11" s="98" t="s">
        <v>43</v>
      </c>
      <c r="D11" s="98" t="s">
        <v>15</v>
      </c>
      <c r="E11" s="98"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11" t="s">
        <v>130</v>
      </c>
      <c r="C14" s="412"/>
      <c r="D14" s="413"/>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7"/>
      <c r="B18" s="118"/>
      <c r="C18" s="118"/>
      <c r="D18" s="118"/>
      <c r="E18" s="119"/>
    </row>
    <row r="19" spans="1:11" x14ac:dyDescent="0.25">
      <c r="A19" s="117"/>
      <c r="B19" s="118"/>
      <c r="C19" s="118"/>
      <c r="D19" s="118"/>
      <c r="E19" s="119"/>
    </row>
    <row r="20" spans="1:11" s="28" customFormat="1" x14ac:dyDescent="0.25">
      <c r="A20" s="117"/>
      <c r="B20" s="118"/>
      <c r="C20" s="118"/>
      <c r="D20" s="118"/>
      <c r="E20" s="119"/>
    </row>
    <row r="21" spans="1:11" x14ac:dyDescent="0.25">
      <c r="A21" s="117"/>
      <c r="B21" s="118"/>
      <c r="C21" s="118"/>
      <c r="D21" s="118"/>
      <c r="E21" s="119"/>
    </row>
    <row r="22" spans="1:11" s="129" customFormat="1" x14ac:dyDescent="0.25">
      <c r="A22" s="145" t="s">
        <v>71</v>
      </c>
      <c r="B22" s="165"/>
      <c r="C22" s="408" t="s">
        <v>178</v>
      </c>
      <c r="D22" s="409"/>
      <c r="E22" s="166"/>
      <c r="K22" s="147"/>
    </row>
    <row r="23" spans="1:11" s="129" customFormat="1" x14ac:dyDescent="0.25">
      <c r="A23" s="162"/>
      <c r="B23" s="165"/>
      <c r="C23" s="410"/>
      <c r="D23" s="410"/>
      <c r="E23" s="167"/>
      <c r="F23" s="164"/>
      <c r="K23" s="147"/>
    </row>
    <row r="24" spans="1:11" s="70" customFormat="1" x14ac:dyDescent="0.25">
      <c r="A24" s="79"/>
      <c r="B24" s="71"/>
      <c r="C24" s="163"/>
      <c r="D24" s="163"/>
      <c r="E24" s="168"/>
      <c r="F24" s="163"/>
      <c r="G24" s="163"/>
      <c r="H24" s="71"/>
      <c r="I24" s="71"/>
      <c r="J24" s="71"/>
      <c r="K24" s="80"/>
    </row>
    <row r="25" spans="1:11" x14ac:dyDescent="0.25">
      <c r="A25" s="120"/>
      <c r="B25" s="121"/>
      <c r="C25" s="121"/>
      <c r="D25" s="121"/>
      <c r="E25" s="122"/>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406" t="s">
        <v>63</v>
      </c>
      <c r="B2" s="406"/>
      <c r="C2" s="406"/>
      <c r="D2" s="406"/>
      <c r="E2" s="32"/>
    </row>
    <row r="3" spans="1:5" ht="18.75" x14ac:dyDescent="0.25">
      <c r="A3" s="406" t="s">
        <v>89</v>
      </c>
      <c r="B3" s="406"/>
      <c r="C3" s="406"/>
      <c r="D3" s="406"/>
      <c r="E3" s="32"/>
    </row>
    <row r="4" spans="1:5" ht="15.75" customHeight="1" x14ac:dyDescent="0.25">
      <c r="A4" s="407" t="s">
        <v>64</v>
      </c>
      <c r="B4" s="407"/>
      <c r="C4" s="407" t="s">
        <v>65</v>
      </c>
      <c r="D4" s="407"/>
      <c r="E4" s="43"/>
    </row>
    <row r="5" spans="1:5" ht="15.75" x14ac:dyDescent="0.25">
      <c r="A5" s="404" t="s">
        <v>66</v>
      </c>
      <c r="B5" s="404"/>
      <c r="C5" s="404"/>
      <c r="D5" s="404"/>
      <c r="E5" s="29"/>
    </row>
    <row r="6" spans="1:5" ht="15.75" x14ac:dyDescent="0.25">
      <c r="A6" s="404" t="s">
        <v>73</v>
      </c>
      <c r="B6" s="404"/>
      <c r="C6" s="404"/>
      <c r="D6" s="404"/>
      <c r="E6" s="29"/>
    </row>
    <row r="7" spans="1:5" ht="15.75" x14ac:dyDescent="0.25">
      <c r="A7" s="404" t="s">
        <v>61</v>
      </c>
      <c r="B7" s="404"/>
      <c r="C7" s="404"/>
      <c r="D7" s="404"/>
      <c r="E7" s="29"/>
    </row>
    <row r="8" spans="1:5" ht="15.75" x14ac:dyDescent="0.25">
      <c r="A8" s="404" t="s">
        <v>67</v>
      </c>
      <c r="B8" s="404"/>
      <c r="C8" s="404"/>
      <c r="D8" s="404"/>
      <c r="E8" s="29"/>
    </row>
    <row r="9" spans="1:5" ht="15.75" x14ac:dyDescent="0.25">
      <c r="A9" s="404" t="s">
        <v>109</v>
      </c>
      <c r="B9" s="404"/>
      <c r="C9" s="404"/>
      <c r="D9" s="404"/>
      <c r="E9" s="29"/>
    </row>
    <row r="10" spans="1:5" ht="21" customHeight="1" x14ac:dyDescent="0.35">
      <c r="A10" s="405" t="s">
        <v>110</v>
      </c>
      <c r="B10" s="405"/>
      <c r="C10" s="405"/>
      <c r="D10" s="405"/>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1"/>
  <sheetViews>
    <sheetView view="pageBreakPreview" topLeftCell="A10" zoomScale="70" zoomScaleNormal="60" zoomScaleSheetLayoutView="70" workbookViewId="0">
      <selection activeCell="I13" sqref="I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209"/>
      <c r="B1" s="210"/>
      <c r="C1" s="210"/>
      <c r="D1" s="210"/>
      <c r="E1" s="210"/>
      <c r="F1" s="210"/>
      <c r="G1" s="210"/>
      <c r="H1" s="210"/>
      <c r="I1" s="211"/>
    </row>
    <row r="2" spans="1:12" ht="18.75" x14ac:dyDescent="0.25">
      <c r="A2" s="422" t="s">
        <v>63</v>
      </c>
      <c r="B2" s="279"/>
      <c r="C2" s="279"/>
      <c r="D2" s="279"/>
      <c r="E2" s="279"/>
      <c r="F2" s="279"/>
      <c r="G2" s="279"/>
      <c r="H2" s="279"/>
      <c r="I2" s="423"/>
    </row>
    <row r="3" spans="1:12" ht="18.75" x14ac:dyDescent="0.25">
      <c r="A3" s="422" t="str">
        <f>+'Numeral 2'!A3:E3</f>
        <v>Dirección Administrativa</v>
      </c>
      <c r="B3" s="279"/>
      <c r="C3" s="279"/>
      <c r="D3" s="279"/>
      <c r="E3" s="279"/>
      <c r="F3" s="279"/>
      <c r="G3" s="279"/>
      <c r="H3" s="279"/>
      <c r="I3" s="423"/>
    </row>
    <row r="4" spans="1:12" ht="15.75" customHeight="1" x14ac:dyDescent="0.25">
      <c r="A4" s="424" t="s">
        <v>180</v>
      </c>
      <c r="B4" s="425"/>
      <c r="C4" s="425"/>
      <c r="D4" s="426"/>
      <c r="E4" s="427" t="s">
        <v>138</v>
      </c>
      <c r="F4" s="425"/>
      <c r="G4" s="425"/>
      <c r="H4" s="425"/>
      <c r="I4" s="428"/>
    </row>
    <row r="5" spans="1:12" ht="18.75" x14ac:dyDescent="0.25">
      <c r="A5" s="420" t="s">
        <v>140</v>
      </c>
      <c r="B5" s="292"/>
      <c r="C5" s="292"/>
      <c r="D5" s="292"/>
      <c r="E5" s="292"/>
      <c r="F5" s="292"/>
      <c r="G5" s="292"/>
      <c r="H5" s="292"/>
      <c r="I5" s="421"/>
    </row>
    <row r="6" spans="1:12" ht="18.75" x14ac:dyDescent="0.25">
      <c r="A6" s="420" t="str">
        <f>+'Numeral 2'!A6:E6</f>
        <v>Director (a): Adela de los Angeles Robles Rosales</v>
      </c>
      <c r="B6" s="292"/>
      <c r="C6" s="292"/>
      <c r="D6" s="292"/>
      <c r="E6" s="292"/>
      <c r="F6" s="292"/>
      <c r="G6" s="292"/>
      <c r="H6" s="292"/>
      <c r="I6" s="421"/>
    </row>
    <row r="7" spans="1:12" ht="18.75" x14ac:dyDescent="0.25">
      <c r="A7" s="432" t="str">
        <f>+'Numeral 2'!A7:E7</f>
        <v>Responsable de Actualización de la información: Hortencia Margarita Diaz Alvarez</v>
      </c>
      <c r="B7" s="433"/>
      <c r="C7" s="433"/>
      <c r="D7" s="433"/>
      <c r="E7" s="433"/>
      <c r="F7" s="433"/>
      <c r="G7" s="433"/>
      <c r="H7" s="433"/>
      <c r="I7" s="434"/>
    </row>
    <row r="8" spans="1:12" ht="18.75" x14ac:dyDescent="0.25">
      <c r="A8" s="420" t="str">
        <f>+'Numeral 14 Administración'!A8:E8</f>
        <v>Mes de Actualización: Febrero 2021</v>
      </c>
      <c r="B8" s="292"/>
      <c r="C8" s="292"/>
      <c r="D8" s="292"/>
      <c r="E8" s="292"/>
      <c r="F8" s="292"/>
      <c r="G8" s="292"/>
      <c r="H8" s="292"/>
      <c r="I8" s="421"/>
    </row>
    <row r="9" spans="1:12" ht="18.75" x14ac:dyDescent="0.25">
      <c r="A9" s="420" t="s">
        <v>113</v>
      </c>
      <c r="B9" s="292"/>
      <c r="C9" s="292"/>
      <c r="D9" s="292"/>
      <c r="E9" s="292"/>
      <c r="F9" s="292"/>
      <c r="G9" s="292"/>
      <c r="H9" s="292"/>
      <c r="I9" s="421"/>
    </row>
    <row r="10" spans="1:12" ht="28.5" customHeight="1" x14ac:dyDescent="0.3">
      <c r="A10" s="435" t="s">
        <v>112</v>
      </c>
      <c r="B10" s="436"/>
      <c r="C10" s="436"/>
      <c r="D10" s="436"/>
      <c r="E10" s="436"/>
      <c r="F10" s="436"/>
      <c r="G10" s="436"/>
      <c r="H10" s="436"/>
      <c r="I10" s="437"/>
    </row>
    <row r="11" spans="1:12" ht="75" x14ac:dyDescent="0.25">
      <c r="A11" s="206" t="s">
        <v>22</v>
      </c>
      <c r="B11" s="208" t="s">
        <v>33</v>
      </c>
      <c r="C11" s="205" t="s">
        <v>54</v>
      </c>
      <c r="D11" s="205" t="s">
        <v>55</v>
      </c>
      <c r="E11" s="205" t="s">
        <v>56</v>
      </c>
      <c r="F11" s="205" t="s">
        <v>48</v>
      </c>
      <c r="G11" s="205" t="s">
        <v>16</v>
      </c>
      <c r="H11" s="207" t="s">
        <v>111</v>
      </c>
      <c r="I11" s="212" t="s">
        <v>132</v>
      </c>
    </row>
    <row r="12" spans="1:12" ht="213.75" customHeight="1" x14ac:dyDescent="0.25">
      <c r="A12" s="213">
        <v>1</v>
      </c>
      <c r="B12" s="18" t="s">
        <v>174</v>
      </c>
      <c r="C12" s="185" t="s">
        <v>173</v>
      </c>
      <c r="D12" s="186" t="s">
        <v>175</v>
      </c>
      <c r="E12" s="183" t="s">
        <v>131</v>
      </c>
      <c r="F12" s="183" t="s">
        <v>176</v>
      </c>
      <c r="G12" s="184">
        <v>30000</v>
      </c>
      <c r="H12" s="187" t="str">
        <f>[1]FEBRERO!$M$8</f>
        <v>ACTA ADMINISTRATIVA 1-2021</v>
      </c>
      <c r="I12" s="214" t="str">
        <f>[1]FEBRERO!$O$8</f>
        <v>01/01/2021 AL 31/12/2021</v>
      </c>
    </row>
    <row r="13" spans="1:12" s="28" customFormat="1" ht="213.75" customHeight="1" x14ac:dyDescent="0.25">
      <c r="A13" s="213">
        <v>2</v>
      </c>
      <c r="B13" s="18" t="s">
        <v>211</v>
      </c>
      <c r="C13" s="185" t="s">
        <v>208</v>
      </c>
      <c r="D13" s="186" t="s">
        <v>212</v>
      </c>
      <c r="E13" s="183" t="s">
        <v>131</v>
      </c>
      <c r="F13" s="183" t="str">
        <f>[1]FEBRERO!$D$10</f>
        <v>RICOH DE GUATEMALA  SOCIEDAD ANONIMA</v>
      </c>
      <c r="G13" s="184">
        <v>48000</v>
      </c>
      <c r="H13" s="187" t="str">
        <f>[1]FEBRERO!$M$10</f>
        <v>ACTA ADMINISTRATIVA 3-2021</v>
      </c>
      <c r="I13" s="214" t="str">
        <f>[1]FEBRERO!$O$10</f>
        <v>04/01/2021 AL 31/012/2021</v>
      </c>
    </row>
    <row r="14" spans="1:12" s="28" customFormat="1" ht="27" customHeight="1" x14ac:dyDescent="0.3">
      <c r="A14" s="438"/>
      <c r="B14" s="439"/>
      <c r="C14" s="439"/>
      <c r="D14" s="439"/>
      <c r="E14" s="439"/>
      <c r="F14" s="439"/>
      <c r="G14" s="439"/>
      <c r="H14" s="439"/>
      <c r="I14" s="440"/>
      <c r="L14" s="33"/>
    </row>
    <row r="15" spans="1:12" s="28" customFormat="1" ht="18.75" x14ac:dyDescent="0.3">
      <c r="A15" s="215"/>
      <c r="B15" s="50"/>
      <c r="C15" s="50"/>
      <c r="D15" s="50"/>
      <c r="E15" s="50"/>
      <c r="F15" s="50"/>
      <c r="G15" s="50"/>
      <c r="H15" s="50"/>
      <c r="I15" s="216"/>
      <c r="L15" s="33"/>
    </row>
    <row r="16" spans="1:12" s="28" customFormat="1" ht="18.75" x14ac:dyDescent="0.3">
      <c r="A16" s="215"/>
      <c r="B16" s="50"/>
      <c r="C16" s="50"/>
      <c r="D16" s="50"/>
      <c r="E16" s="50"/>
      <c r="F16" s="50"/>
      <c r="G16" s="50"/>
      <c r="H16" s="50"/>
      <c r="I16" s="216"/>
      <c r="L16" s="33"/>
    </row>
    <row r="17" spans="1:12" s="28" customFormat="1" ht="18.75" x14ac:dyDescent="0.3">
      <c r="A17" s="215"/>
      <c r="B17" s="50"/>
      <c r="C17" s="50"/>
      <c r="D17" s="50"/>
      <c r="E17" s="50"/>
      <c r="F17" s="50"/>
      <c r="G17" s="50"/>
      <c r="H17" s="50"/>
      <c r="I17" s="216"/>
      <c r="L17" s="33"/>
    </row>
    <row r="18" spans="1:12" s="100" customFormat="1" ht="15.75" x14ac:dyDescent="0.25">
      <c r="A18" s="430" t="s">
        <v>71</v>
      </c>
      <c r="B18" s="431"/>
      <c r="C18" s="101"/>
      <c r="D18" s="101"/>
      <c r="E18" s="99"/>
      <c r="F18" s="410" t="s">
        <v>181</v>
      </c>
      <c r="G18" s="410"/>
      <c r="H18" s="101"/>
      <c r="I18" s="217"/>
      <c r="J18" s="101"/>
      <c r="K18" s="101"/>
      <c r="L18" s="101"/>
    </row>
    <row r="19" spans="1:12" s="100" customFormat="1" ht="16.5" thickBot="1" x14ac:dyDescent="0.3">
      <c r="A19" s="218"/>
      <c r="B19" s="219"/>
      <c r="C19" s="219"/>
      <c r="D19" s="220"/>
      <c r="E19" s="220"/>
      <c r="F19" s="429"/>
      <c r="G19" s="429"/>
      <c r="H19" s="219"/>
      <c r="I19" s="221"/>
      <c r="J19" s="101"/>
      <c r="K19" s="101"/>
      <c r="L19" s="101"/>
    </row>
    <row r="20" spans="1:12" s="28" customFormat="1" x14ac:dyDescent="0.25">
      <c r="L20" s="33"/>
    </row>
    <row r="21" spans="1:12" x14ac:dyDescent="0.25">
      <c r="L21" s="33"/>
    </row>
  </sheetData>
  <mergeCells count="14">
    <mergeCell ref="F19:G19"/>
    <mergeCell ref="A18:B18"/>
    <mergeCell ref="A7:I7"/>
    <mergeCell ref="A8:I8"/>
    <mergeCell ref="A9:I9"/>
    <mergeCell ref="A10:I10"/>
    <mergeCell ref="F18:G18"/>
    <mergeCell ref="A14:I14"/>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2021-03-04T15:19:45Z</cp:lastPrinted>
  <dcterms:created xsi:type="dcterms:W3CDTF">2017-12-05T18:01:17Z</dcterms:created>
  <dcterms:modified xsi:type="dcterms:W3CDTF">2021-03-10T20:33:31Z</dcterms:modified>
</cp:coreProperties>
</file>