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24226"/>
  <mc:AlternateContent xmlns:mc="http://schemas.openxmlformats.org/markup-compatibility/2006">
    <mc:Choice Requires="x15">
      <x15ac:absPath xmlns:x15ac="http://schemas.microsoft.com/office/spreadsheetml/2010/11/ac" url="C:\Users\dmorataya\Desktop\Unidad de Información Pública\Unidad de Acceso a la Información Delfina\Año 2019\Información publica de oficio\Administración\Julio\"/>
    </mc:Choice>
  </mc:AlternateContent>
  <xr:revisionPtr revIDLastSave="0" documentId="8_{81061209-66DB-4AB7-83AC-9399E8CA3463}" xr6:coauthVersionLast="41" xr6:coauthVersionMax="41" xr10:uidLastSave="{00000000-0000-0000-0000-000000000000}"/>
  <bookViews>
    <workbookView xWindow="2295" yWindow="2295" windowWidth="15375" windowHeight="7875" tabRatio="772" firstSheet="5" activeTab="9" xr2:uid="{00000000-000D-0000-FFFF-FFFF00000000}"/>
  </bookViews>
  <sheets>
    <sheet name="NUMERAL 2 ADMON." sheetId="6" r:id="rId1"/>
    <sheet name="Numeral 3 RRHH" sheetId="8" state="hidden" r:id="rId2"/>
    <sheet name="Numeral 4 RRHH" sheetId="9" state="hidden" r:id="rId3"/>
    <sheet name="Numeral 11, Sub 18 y demá ADMON" sheetId="10" r:id="rId4"/>
    <sheet name="Numeral 12 Viajes Finan." sheetId="11" state="hidden" r:id="rId5"/>
    <sheet name="Numeral 14 Administración" sheetId="2" r:id="rId6"/>
    <sheet name="Numeral 15 Financiero" sheetId="4" state="hidden" r:id="rId7"/>
    <sheet name="Numeral 19 Administración" sheetId="16" r:id="rId8"/>
    <sheet name="Numeral 20 Administración" sheetId="14" r:id="rId9"/>
    <sheet name="Numeral 22 Administración" sheetId="13" r:id="rId10"/>
  </sheets>
  <definedNames>
    <definedName name="_xlnm.Print_Area" localSheetId="3">'Numeral 11, Sub 18 y demá ADMON'!$A$1:$K$478</definedName>
    <definedName name="_xlnm.Print_Area" localSheetId="0">'NUMERAL 2 ADMON.'!$A$39:$D$75,'NUMERAL 2 ADMON.'!$A$1:$E$33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0" i="13" l="1"/>
  <c r="F25" i="13"/>
  <c r="F27" i="13"/>
  <c r="F50" i="13"/>
  <c r="F49" i="13"/>
  <c r="F48" i="13"/>
  <c r="F47" i="13"/>
  <c r="F46" i="13"/>
  <c r="F45" i="13"/>
  <c r="F44" i="13"/>
  <c r="F43" i="13"/>
  <c r="F42" i="13"/>
  <c r="F41" i="13"/>
  <c r="F24" i="13" l="1"/>
  <c r="F60" i="13"/>
  <c r="F59" i="13"/>
  <c r="F23" i="13"/>
  <c r="F58" i="13"/>
  <c r="F57" i="13"/>
  <c r="F22" i="13"/>
  <c r="F21" i="13"/>
  <c r="F40" i="13"/>
  <c r="F39" i="13"/>
  <c r="F38" i="13"/>
  <c r="F37" i="13"/>
  <c r="F36" i="13"/>
  <c r="F54" i="13"/>
  <c r="F53" i="13"/>
  <c r="F98" i="13"/>
  <c r="F97" i="13"/>
  <c r="F96" i="13"/>
  <c r="F95" i="13"/>
  <c r="F94" i="13"/>
  <c r="F93" i="13"/>
  <c r="F92" i="13"/>
  <c r="F91" i="13"/>
  <c r="F85" i="13"/>
  <c r="F84" i="13"/>
  <c r="F87" i="13"/>
  <c r="F86" i="13"/>
  <c r="F83" i="13"/>
  <c r="F88" i="13"/>
  <c r="F80" i="13"/>
  <c r="F79" i="13"/>
  <c r="F78" i="13"/>
  <c r="F77" i="13"/>
  <c r="F18" i="13"/>
  <c r="F89" i="13"/>
  <c r="F82" i="13"/>
  <c r="F76" i="13"/>
  <c r="F75" i="13"/>
  <c r="F74" i="13"/>
  <c r="F26" i="13"/>
  <c r="A37" i="10"/>
  <c r="F71" i="13"/>
  <c r="F70" i="13"/>
  <c r="F68" i="13"/>
  <c r="F67" i="13"/>
  <c r="F66" i="13"/>
  <c r="F69" i="13"/>
  <c r="F65" i="13"/>
  <c r="F72" i="13"/>
  <c r="F64" i="13"/>
  <c r="F28" i="13"/>
  <c r="F19" i="13"/>
  <c r="F17" i="13"/>
  <c r="F73" i="13"/>
  <c r="F63" i="13"/>
  <c r="F62" i="13"/>
  <c r="F61" i="13"/>
  <c r="F90" i="13"/>
  <c r="F81" i="13"/>
  <c r="F35" i="13"/>
  <c r="F33" i="13"/>
  <c r="F34" i="13"/>
  <c r="A6" i="13" l="1"/>
  <c r="A6" i="14"/>
  <c r="A9" i="16"/>
  <c r="A6" i="2"/>
  <c r="A5" i="10"/>
  <c r="B49" i="10" l="1"/>
  <c r="B44" i="10"/>
  <c r="B354" i="10"/>
  <c r="B359" i="10"/>
  <c r="B344" i="10"/>
  <c r="B339" i="10"/>
  <c r="B334" i="10"/>
  <c r="B329" i="10"/>
  <c r="B324" i="10"/>
  <c r="B320" i="10"/>
  <c r="B319" i="10"/>
  <c r="B315" i="10"/>
  <c r="B314" i="10"/>
  <c r="B349" i="10"/>
  <c r="B310" i="10"/>
  <c r="B309" i="10"/>
  <c r="B312" i="10" l="1"/>
  <c r="B322" i="10"/>
  <c r="B317" i="10"/>
  <c r="B305" i="10"/>
  <c r="B304" i="10"/>
  <c r="B299" i="10"/>
  <c r="B294" i="10"/>
  <c r="B164" i="10"/>
  <c r="B159" i="10"/>
  <c r="B271" i="10"/>
  <c r="B269" i="10"/>
  <c r="B274" i="10"/>
  <c r="B154" i="10"/>
  <c r="B266" i="10"/>
  <c r="B264" i="10"/>
  <c r="B149" i="10"/>
  <c r="B144" i="10"/>
  <c r="B237" i="10"/>
  <c r="B238" i="10"/>
  <c r="B236" i="10"/>
  <c r="B235" i="10"/>
  <c r="B234" i="10"/>
  <c r="B233" i="10"/>
  <c r="B232" i="10"/>
  <c r="B231" i="10"/>
  <c r="B230" i="10"/>
  <c r="B229" i="10"/>
  <c r="B228" i="10"/>
  <c r="B139" i="10"/>
  <c r="B134" i="10"/>
  <c r="B129" i="10"/>
  <c r="B247" i="10"/>
  <c r="B246" i="10"/>
  <c r="B245" i="10"/>
  <c r="B225" i="10"/>
  <c r="B226" i="10"/>
  <c r="B224" i="10"/>
  <c r="B223" i="10"/>
  <c r="B222" i="10"/>
  <c r="B221" i="10"/>
  <c r="B220" i="10"/>
  <c r="B219" i="10"/>
  <c r="B218" i="10"/>
  <c r="B217" i="10"/>
  <c r="B213" i="10"/>
  <c r="B214" i="10"/>
  <c r="B215" i="10"/>
  <c r="B211" i="10"/>
  <c r="B243" i="10"/>
  <c r="B242" i="10"/>
  <c r="B241" i="10"/>
  <c r="B240" i="10"/>
  <c r="B212" i="10"/>
  <c r="B210" i="10"/>
  <c r="B209" i="10"/>
  <c r="B208" i="10"/>
  <c r="B124" i="10"/>
  <c r="B119" i="10"/>
  <c r="B206" i="10"/>
  <c r="B205" i="10"/>
  <c r="B204" i="10"/>
  <c r="B203" i="10"/>
  <c r="B202" i="10"/>
  <c r="B114" i="10"/>
  <c r="B109" i="10"/>
  <c r="B200" i="10"/>
  <c r="B199" i="10"/>
  <c r="B198" i="10"/>
  <c r="B197" i="10"/>
  <c r="B196" i="10"/>
  <c r="B104" i="10"/>
  <c r="B99" i="10"/>
  <c r="B94" i="10"/>
  <c r="B194" i="10"/>
  <c r="B193" i="10"/>
  <c r="B192" i="10"/>
  <c r="B191" i="10"/>
  <c r="B190" i="10"/>
  <c r="B89" i="10"/>
  <c r="B84" i="10"/>
  <c r="B307" i="10" l="1"/>
  <c r="B273" i="10"/>
  <c r="B268" i="10"/>
  <c r="B239" i="10"/>
  <c r="B248" i="10"/>
  <c r="B227" i="10"/>
  <c r="B216" i="10"/>
  <c r="B244" i="10"/>
  <c r="B207" i="10"/>
  <c r="B201" i="10"/>
  <c r="B195" i="10"/>
  <c r="F52" i="13"/>
  <c r="F55" i="13"/>
  <c r="F56" i="13"/>
  <c r="F13" i="13"/>
  <c r="F14" i="13"/>
  <c r="F15" i="13"/>
  <c r="F16" i="13"/>
  <c r="F29" i="13"/>
  <c r="F31" i="13"/>
  <c r="F32" i="13"/>
  <c r="F51" i="13"/>
  <c r="F12" i="13"/>
  <c r="B465" i="10" l="1"/>
  <c r="B460" i="10"/>
  <c r="B284" i="10"/>
  <c r="B289" i="10"/>
  <c r="B279" i="10"/>
  <c r="A17" i="10"/>
  <c r="A7" i="13" l="1"/>
  <c r="A7" i="14"/>
  <c r="A10" i="16"/>
  <c r="A7" i="2"/>
  <c r="A38" i="10"/>
  <c r="A46" i="6"/>
  <c r="A6" i="10"/>
  <c r="B395" i="10" l="1"/>
  <c r="B184" i="10"/>
  <c r="B261" i="10" l="1"/>
  <c r="B259" i="10"/>
  <c r="B256" i="10"/>
  <c r="B254" i="10"/>
  <c r="B251" i="10"/>
  <c r="B249" i="10"/>
  <c r="B185" i="10"/>
  <c r="B186" i="10"/>
  <c r="B187" i="10"/>
  <c r="B188" i="10"/>
  <c r="B176" i="10"/>
  <c r="B174" i="10"/>
  <c r="B179" i="10"/>
  <c r="B171" i="10"/>
  <c r="B169" i="10"/>
  <c r="B390" i="10"/>
  <c r="B455" i="10"/>
  <c r="B79" i="10"/>
  <c r="B364" i="10"/>
  <c r="B366" i="10"/>
  <c r="C69" i="10"/>
  <c r="B189" i="10" l="1"/>
  <c r="B263" i="10"/>
  <c r="B173" i="10"/>
  <c r="B258" i="10"/>
  <c r="B253" i="10"/>
  <c r="B178" i="10"/>
  <c r="B368" i="10"/>
  <c r="B17" i="10"/>
  <c r="B12" i="10"/>
  <c r="B385" i="10"/>
  <c r="B380" i="10"/>
  <c r="B381" i="10"/>
  <c r="B382" i="10"/>
  <c r="B383" i="10"/>
  <c r="B379" i="10"/>
  <c r="B374" i="10"/>
  <c r="B369" i="10"/>
  <c r="B450" i="10"/>
  <c r="B445" i="10"/>
  <c r="B440" i="10"/>
  <c r="B435" i="10"/>
  <c r="B430" i="10"/>
  <c r="B425" i="10"/>
  <c r="B420" i="10"/>
  <c r="B415" i="10"/>
  <c r="B410" i="10"/>
  <c r="B405" i="10"/>
  <c r="B400" i="10"/>
  <c r="B384" i="10" l="1"/>
  <c r="B74" i="10"/>
  <c r="B59" i="10"/>
  <c r="B54" i="10"/>
  <c r="G19" i="16" l="1"/>
  <c r="B69" i="10"/>
  <c r="B471" i="10" s="1"/>
  <c r="C64" i="10"/>
  <c r="B64" i="10" s="1"/>
  <c r="A47" i="6" l="1"/>
  <c r="A7" i="10"/>
  <c r="A39" i="10" s="1"/>
  <c r="A8" i="2" s="1"/>
  <c r="A11" i="16" s="1"/>
  <c r="A8" i="14" s="1"/>
  <c r="A8" i="13" s="1"/>
</calcChain>
</file>

<file path=xl/sharedStrings.xml><?xml version="1.0" encoding="utf-8"?>
<sst xmlns="http://schemas.openxmlformats.org/spreadsheetml/2006/main" count="2469" uniqueCount="585">
  <si>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</si>
  <si>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</si>
  <si>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</si>
  <si>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</si>
  <si>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</si>
  <si>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</si>
  <si>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</si>
  <si>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</si>
  <si>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</si>
  <si>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</si>
  <si>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</si>
  <si>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</si>
  <si>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</si>
  <si>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</si>
  <si>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</si>
  <si>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</si>
  <si>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</si>
  <si>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</si>
  <si>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</si>
  <si>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</si>
  <si>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</si>
  <si>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</si>
  <si>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</si>
  <si>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</si>
  <si>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</si>
  <si>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</si>
  <si>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</si>
  <si>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</si>
  <si>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</si>
  <si>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</si>
  <si>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</si>
  <si>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</si>
  <si>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</si>
  <si>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</si>
  <si>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</si>
  <si>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</si>
  <si>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</si>
  <si>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</si>
  <si>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</si>
  <si>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</si>
  <si>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</si>
  <si>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</si>
  <si>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</si>
  <si>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</si>
  <si>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</si>
  <si>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</si>
  <si>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</si>
  <si>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</si>
  <si>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</si>
  <si>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</si>
  <si>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</si>
  <si>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</si>
  <si>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</si>
  <si>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</si>
  <si>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</si>
  <si>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</si>
  <si>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</si>
  <si>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</si>
  <si>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</si>
  <si>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</si>
  <si>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</si>
  <si>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</si>
  <si>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</si>
  <si>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</si>
  <si>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Dirección de Administración</t>
  </si>
  <si>
    <t>Horario de Atención: 8:00 a 16:30 hrs.</t>
  </si>
  <si>
    <t>Telefono: 22079400</t>
  </si>
  <si>
    <t>Dirección: 4ta. Calle, 7-37, zona 1.</t>
  </si>
  <si>
    <t>Mes de Actualización: Enero</t>
  </si>
  <si>
    <t>Dirección de Recursos Humanos</t>
  </si>
  <si>
    <t>La Secretaría Presidencial de la Mujer no eroga gastos en dietas.</t>
  </si>
  <si>
    <t xml:space="preserve">Elaborado: </t>
  </si>
  <si>
    <t>Aprobado:</t>
  </si>
  <si>
    <t>Elaborado:</t>
  </si>
  <si>
    <t>Articulo 10, numeral 2, Ley de Acceso a la Información Pública</t>
  </si>
  <si>
    <t xml:space="preserve">Dirección de Administración </t>
  </si>
  <si>
    <t>Director:</t>
  </si>
  <si>
    <t>Dirección y Teléfonos  Sedes Departamentales</t>
  </si>
  <si>
    <t>Dirección de Promoción y Participación de la Mujer</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</si>
  <si>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</si>
  <si>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</si>
  <si>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</si>
  <si>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</si>
  <si>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</si>
  <si>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</si>
  <si>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</si>
  <si>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</si>
  <si>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</si>
  <si>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</si>
  <si>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</si>
  <si>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</si>
  <si>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</si>
  <si>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</si>
  <si>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</si>
  <si>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</si>
  <si>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</si>
  <si>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</si>
  <si>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</si>
  <si>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</si>
  <si>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</si>
  <si>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</si>
  <si>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</si>
  <si>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</si>
  <si>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</si>
  <si>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</si>
  <si>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</si>
  <si>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</si>
  <si>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</si>
  <si>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</si>
  <si>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</si>
  <si>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</si>
  <si>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</si>
  <si>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</si>
  <si>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</si>
  <si>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</si>
  <si>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</si>
  <si>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</si>
  <si>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</si>
  <si>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</si>
  <si>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t>
  </si>
  <si>
    <t>Articulo 10, numeral 22, Ley de Acceso a la Información Pública</t>
  </si>
  <si>
    <t>m,</t>
  </si>
  <si>
    <t>Dirección Administración</t>
  </si>
  <si>
    <t>Articulo 10, numeral 11, Ley de Acceso a la Información Pública</t>
  </si>
  <si>
    <t>Despacho Superior</t>
  </si>
  <si>
    <t>Sub Despacho</t>
  </si>
  <si>
    <t xml:space="preserve">Dirección Jurídica en Derechos Humanos para las Mujeres </t>
  </si>
  <si>
    <t>Dirección Administrativa</t>
  </si>
  <si>
    <t>Recepción</t>
  </si>
  <si>
    <t xml:space="preserve">Dirección de Planificación y Monitoreo Institucional </t>
  </si>
  <si>
    <t>Dirección de Políticas Públicas</t>
  </si>
  <si>
    <t>Dirección de Comunicación Social y Relaciones Públicas</t>
  </si>
  <si>
    <t>Unidad de Acceso a la Información Pública</t>
  </si>
  <si>
    <t>Dirección de Cooperación y Relaciones Internacionales</t>
  </si>
  <si>
    <t xml:space="preserve">Dirección de Promoción y Participación de la Mujer </t>
  </si>
  <si>
    <t xml:space="preserve">Dirección de Sistema de Información y Estadísticas </t>
  </si>
  <si>
    <t xml:space="preserve">UBICACIÓN    </t>
  </si>
  <si>
    <t>Baja Veparaz</t>
  </si>
  <si>
    <t>Chimaltenango</t>
  </si>
  <si>
    <t>Chiquimula</t>
  </si>
  <si>
    <t>El Progreso</t>
  </si>
  <si>
    <t>Escuintla</t>
  </si>
  <si>
    <t>Huehuetenango</t>
  </si>
  <si>
    <t>Izabal</t>
  </si>
  <si>
    <t>Jalapa</t>
  </si>
  <si>
    <t>Jutiapa</t>
  </si>
  <si>
    <t>Petén</t>
  </si>
  <si>
    <t>Quetzaltenango</t>
  </si>
  <si>
    <t>Quiché</t>
  </si>
  <si>
    <t>Sacatepéquez</t>
  </si>
  <si>
    <t>San Marcos</t>
  </si>
  <si>
    <t>Santa Rosa</t>
  </si>
  <si>
    <t>Sololá</t>
  </si>
  <si>
    <t>Suchitepéquez</t>
  </si>
  <si>
    <t>Retalhuleu</t>
  </si>
  <si>
    <t>Totonicapán</t>
  </si>
  <si>
    <t>Zacapa</t>
  </si>
  <si>
    <t>5763 9573</t>
  </si>
  <si>
    <t>5763 9526</t>
  </si>
  <si>
    <t>5763 9500</t>
  </si>
  <si>
    <t>5763 9572</t>
  </si>
  <si>
    <t>5763 9510</t>
  </si>
  <si>
    <t>5763 9596</t>
  </si>
  <si>
    <t>5763 9504</t>
  </si>
  <si>
    <t>5763 9551</t>
  </si>
  <si>
    <t>5763 9505</t>
  </si>
  <si>
    <t>5763 9557</t>
  </si>
  <si>
    <t>5763 9517</t>
  </si>
  <si>
    <t>5763 9547</t>
  </si>
  <si>
    <t>5763 9519</t>
  </si>
  <si>
    <t>5763 9583</t>
  </si>
  <si>
    <t>5763 9515</t>
  </si>
  <si>
    <t>5763 9545</t>
  </si>
  <si>
    <t>5763 9576</t>
  </si>
  <si>
    <t>5763 9398</t>
  </si>
  <si>
    <t>5763 9590</t>
  </si>
  <si>
    <t>5763 9521</t>
  </si>
  <si>
    <t>5763 9556</t>
  </si>
  <si>
    <t>6ta. Calle 1-76 Zona 4, Consejo Regional de Desarrollo, Cobán Alta Verapaz</t>
  </si>
  <si>
    <t>9a. Calle 3-40 Zona 1 Gobernación Departamental 2do. Nivel</t>
  </si>
  <si>
    <t>Oficina 4, 1er. Nivel de Gobernación Departamental, Huehuetenango</t>
  </si>
  <si>
    <t>Calle Tránsito Rojas A 6ta. Avenida Esquina zona 1 Barrio Chipilapa, Jalapa.</t>
  </si>
  <si>
    <t>Gobernación Departamental Calle La Ronda, Zona 1 frente al Parque Central Rossendo Santa Cruz, Jutiapa</t>
  </si>
  <si>
    <t>Edificio de Gobernación, frente al Parque Central de Flores, Petén</t>
  </si>
  <si>
    <t>Edificio Multi Municipal 2do. Nivel  zona 3 Santa Cruz del Quiché</t>
  </si>
  <si>
    <t>Edificio Municipal, 0 avenida calle del Cementerio Jocotenango, Sacatepéquez</t>
  </si>
  <si>
    <t>14 Ave. Edificio Municipal Zona 3, San Marcos,San Marcos</t>
  </si>
  <si>
    <t>2do. Nivel Gobernación Departamental  Zacapa</t>
  </si>
  <si>
    <t>SIN MOVIMIENTO</t>
  </si>
  <si>
    <t>Arrendamiento de Equipo</t>
  </si>
  <si>
    <t>Fotocopiadora Digital Multifuncional Blanco y Negro con las especificaciones siguiente: 
Copiadora, impresora en red, ESCÁNER EN RED</t>
  </si>
  <si>
    <t>Carecer del bien arrendado, indispensable para el desarrollo de las actividades de las Direccciones de la Secretaría Presidencial de la Mujer</t>
  </si>
  <si>
    <t>OFICINA DE MANTENIMIENTO PRODUCTOS Y SERVICIOS SOCIEDAD ANÓNIMA</t>
  </si>
  <si>
    <t>Del 02-01-2019 al 31-12-2019</t>
  </si>
  <si>
    <t>SECRETARÍA PRESIDENCIAL DE LA MUJER                             NIT: 2525770-6</t>
  </si>
  <si>
    <t>PLAZO DEL CONTRATO/ACTA</t>
  </si>
  <si>
    <t>NUMERAL 11 - CONTRATACIÓN SERVICIOS TÉCNICOS Y PROFESIONALES, SUBGRUPO 18</t>
  </si>
  <si>
    <t xml:space="preserve">Compra Directa con Oferta Electrónica </t>
  </si>
  <si>
    <t>No. Del Contrato/Acta:</t>
  </si>
  <si>
    <t>Plazo del Contrato/Acta:</t>
  </si>
  <si>
    <t>Fecha del Contrato/Acta:</t>
  </si>
  <si>
    <t xml:space="preserve">	Terminado adjudicado</t>
  </si>
  <si>
    <t>REDES HÍBRIDAS, S.A.</t>
  </si>
  <si>
    <t xml:space="preserve">	07.diciembre.2018 Hora:11:50:18 a.m.</t>
  </si>
  <si>
    <t>02/01/2019 AL 31/12/2019</t>
  </si>
  <si>
    <t>11.diciembre.2018 Hora:09:00:00 a.m.</t>
  </si>
  <si>
    <t xml:space="preserve">SERVICIO DE INTERNET CORPORATIVO Y ENLACE DEDICADO PUNTO A PUNTO. </t>
  </si>
  <si>
    <t>17.diciembre.2018 Hora:03:28:33 p.m.</t>
  </si>
  <si>
    <t>02 DE ENERO DE 2019</t>
  </si>
  <si>
    <t xml:space="preserve">	05.diciembre.2018 Hora:03:42:33 p.m.</t>
  </si>
  <si>
    <t>07.diciembre.2018 Hora:08:00:00 a.m.</t>
  </si>
  <si>
    <t xml:space="preserve">SERVICIO DE ARRENDAMIENTO DE TRES EQUIPOS DIGITALES MULTIFUNCIONALES, PARA IMPRESIONES, REPRODUCCIONES Y ESCANEO DE DOCUMENTOS. </t>
  </si>
  <si>
    <t>17.diciembre.2018 Hora:03:23:46 p.m.</t>
  </si>
  <si>
    <t>N/A</t>
  </si>
  <si>
    <t>2207-9400</t>
  </si>
  <si>
    <t>Programa de Prevención y Erradicación de la Violencia Intrafamiliar -PROPEVI-</t>
  </si>
  <si>
    <t xml:space="preserve">Dirección de Auditoría Interna </t>
  </si>
  <si>
    <t>Arrendamiento de Bienes Inmuebles</t>
  </si>
  <si>
    <t>07.enero.2019 Hora:12:09:16 p.m.</t>
  </si>
  <si>
    <t>07.enero.2019 Hora:12:21:14 p.m.</t>
  </si>
  <si>
    <t>DA-1-2019</t>
  </si>
  <si>
    <t>01/01/2019 AL 31/12/2019</t>
  </si>
  <si>
    <t xml:space="preserve"> 07.enero.2019 12:16:22 p.m.</t>
  </si>
  <si>
    <t>ARRENDAMIENTO DE UNA BODEGA, PARA RESGUARDAR EL ARCHIVO INSTITUCIONAL, BIENES DE INVENTARIOS, INSUMOS Y SUMINISTROS DE ALMACÉN DE LA SECRETARÍA PRESIDENCIAL DE LA MUJER</t>
  </si>
  <si>
    <t>07 DE FEBRERO DE 2019</t>
  </si>
  <si>
    <t>Arrendamiento de Bien Inmueble</t>
  </si>
  <si>
    <t>Bodega para resguardar el Archivo Institucional, Bienes de inventarios, insumos y suministros de Almacén de la Secretaría Presidencial de la Mujer.</t>
  </si>
  <si>
    <t>El bien inmuble que ocupa la Secretaría Presidencial de la Mujer como oficinas centrales, no cuenta con espacio suficiente ni apto para resguardar el archivo institucional, bienes de inventarios, insumos y suministros del almacén, asi como otros que considere la SEPREM. Asimismo, la institución carece de bienes propios que puedan proveer el espacio físico y seguridad necesaria para funcionar como bodega.
l bien arrendado, indispensable para el desarrollo de las actividades de las Direccciones de la Secretaría Presidencial de la Mujer</t>
  </si>
  <si>
    <t>Del 01-01-2019 al 31-12-2019</t>
  </si>
  <si>
    <t>HERRERA NAJERA JEANIE MARITZA</t>
  </si>
  <si>
    <t>JIMENEZ TUY MARIA VIRGINIA</t>
  </si>
  <si>
    <t>MENDEZ LOARCA ROSA DEL CARMEN</t>
  </si>
  <si>
    <t>RAMOS DIAZ MIRZA MAGALI</t>
  </si>
  <si>
    <t>RODRIGUEZ FAJARDO DE VALDES BRENDA EUNICE</t>
  </si>
  <si>
    <t>MORALES GAMARRO CLAUDIA MARIELA</t>
  </si>
  <si>
    <t>SANDOVAL VALDES KAREN AZUCENA</t>
  </si>
  <si>
    <t>CHAVEZ PEREZ DE LOPEZ ELENA</t>
  </si>
  <si>
    <t>PEREZ MEDRANO CRISTINA</t>
  </si>
  <si>
    <t>GONZALEZ PENELEU ANA CECILIA</t>
  </si>
  <si>
    <t>ESPAÑA ORTEGA JOSELYN ANDREA</t>
  </si>
  <si>
    <t>Edificio de Gobernación, Barrio Las Joyas, frente al parque central del Municipio de Guastatoya</t>
  </si>
  <si>
    <t>Telefono: 2207-9400</t>
  </si>
  <si>
    <t>Dirección y Teléfonos  Sede Central</t>
  </si>
  <si>
    <t>G. Y C. SOCIEDAD ANÓNIMA</t>
  </si>
  <si>
    <t>DA-2-2019</t>
  </si>
  <si>
    <t>08.enero.2019 Hora:2:53:44 p. m.</t>
  </si>
  <si>
    <t>08.enero.2019 14:59:16</t>
  </si>
  <si>
    <t>08.enero.2019 Hora:3:03:14 p. m.</t>
  </si>
  <si>
    <t>SEXTEO, SOCIEDAD ANÓNIMA</t>
  </si>
  <si>
    <t>08.enero.2019 Hora:1:34:06 p. m.</t>
  </si>
  <si>
    <t>08.enero.2019 14:13:15</t>
  </si>
  <si>
    <t>08.enero.2019 Hora:2:15:45 p. m.</t>
  </si>
  <si>
    <t>DA-3-2019</t>
  </si>
  <si>
    <t>NIVELES Y FRECUENCIAS SOCIEDAD ANÓNIMA</t>
  </si>
  <si>
    <t>01/03/2019 AL 31/12/2019</t>
  </si>
  <si>
    <t>ALQUILER MENSUAL DE SEIS (6) EQUIPOS DE RADIOCOMUNICACICIÓN QUE SON UTILIZADOS POR EL PERSONAL DE LA DIRECCIÓN ADMINISTRTIVA DE LA SECRETARÍA PRESIDENCIAL DE LA MUJER -SEPREM-</t>
  </si>
  <si>
    <t xml:space="preserve">Compra de Baja Cuantía </t>
  </si>
  <si>
    <t>Bien inmueble para uso de las Instalaciones de la Secretaría Presidencial de la Mujer -SEPREM-</t>
  </si>
  <si>
    <t>CORPORACION PENTAGONO ALMACENES, SOCIEDAD ANÓNIMA</t>
  </si>
  <si>
    <t>Contrato Administrativo DA-1-2019</t>
  </si>
  <si>
    <t>Contrato Administrativo DA-2-2019</t>
  </si>
  <si>
    <t>Contrato Administrativo DA-3-2019</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</si>
  <si>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t>
  </si>
  <si>
    <t>Bien inmueble para las oficinas del Programa de Prevención y Erradicación de la Violencia Intrafamiliar -PROPEVI- adscrito a la Secretaría Presidencial de la Mujer -SEPREM-</t>
  </si>
  <si>
    <t>El bien inmuble que ocupa la Secretaría Presidencial de la Mujer como oficinas centrales, no cuenta con espacio suficiente, para el funcionamiento del Programa de Prevención y Erradicación de la Violencia Intrafamiliar -PROPEVI-, por lo que se vio en la necesidad de Arrendar un bien inmueble  que proporcione lo necesario para  su funcionamiento.</t>
  </si>
  <si>
    <t>Acta Administrativa
01-2019</t>
  </si>
  <si>
    <t>Acta Administrativa
09-2019</t>
  </si>
  <si>
    <t>Alquiler mensual de seis  equipos de radiocomunicación que son utilizados por el personal de la Dirección Administrativa de la Secretaría Presidencial de la Mujer -SEPREM-</t>
  </si>
  <si>
    <t>El servicio de alquiler es necesario para el eficaz funcionamiento de las actividades laborales, debido a que se requiere de una comunicación efectiva entre el personal de la Dirección Administrativa de la Secretaría Presidencial de la Mujer.</t>
  </si>
  <si>
    <t>Dirección: 4ta. Calle 7-37 zona 1, Guatemala</t>
  </si>
  <si>
    <t>Teléfono: 2207-9400</t>
  </si>
  <si>
    <t>05 DE FEBRERO DE 2019</t>
  </si>
  <si>
    <t>11 DE FEBRERO DE 2019</t>
  </si>
  <si>
    <t>01 DE MARZO DE 2019</t>
  </si>
  <si>
    <t>VILMA ISABEL TÍU CASTRO</t>
  </si>
  <si>
    <t>DA-SP-1-2019</t>
  </si>
  <si>
    <t>01/04/2019 AL 31/12/2019</t>
  </si>
  <si>
    <t>SERVICIOS PROFESIONALES INDIVIDUALES</t>
  </si>
  <si>
    <t>COMUNICACIONES CELULARES, S.A.</t>
  </si>
  <si>
    <t>18 DE MARZO DE 2019</t>
  </si>
  <si>
    <t>INGRID FABIOLA QUILL CASTILLO</t>
  </si>
  <si>
    <t>DA-SP-2-2019</t>
  </si>
  <si>
    <t>26 DE MARZO DE 2019</t>
  </si>
  <si>
    <t>ARRENDAMIENTO DE UN BIEN INMUEBLE PARA USO DE LAS INSTALACIONES DE LA SECRETARÍA PRESIDENCIAL DE LA MUJER -SEPREM-.</t>
  </si>
  <si>
    <t xml:space="preserve">ARRENDAMIENTO DE UN BIEN INMUEBLE PARA LAS OFICINAS DEL PROGRAMA DE PREVENCIÓN Y ERRADICACIÓN DE LA VIOLENCIA INTRAFAMILIAR -PROPEVI-, ADSCRITO A LA SECRETARÍA PRESIDENCIAL DE LA MUJER -SEPREM-. </t>
  </si>
  <si>
    <t>151
ARRENDAMIENTO DE EDIFICIOS Y LOCALES</t>
  </si>
  <si>
    <t>153
ARRENDAMIENTO DE MÁQUINAS Y EQUIPOS DE OFICINA</t>
  </si>
  <si>
    <t>113
TELEFONÍA</t>
  </si>
  <si>
    <t>156
ARRENDAMIENTO DE OTRAS MÁQUINAS Y EQUIPO</t>
  </si>
  <si>
    <t>Total</t>
  </si>
  <si>
    <t>Terminado adjudicado</t>
  </si>
  <si>
    <t>No aplica ley de Contrataciones del Estado</t>
  </si>
  <si>
    <t>Proceso Regulado por el artículo 44 LCE (Casos de excepción)</t>
  </si>
  <si>
    <t>81
PERSONAL ADMINISTRATIVO, TÉCNICO, PROFESIONAL Y OPERATIVO</t>
  </si>
  <si>
    <t>No. Del Contrato</t>
  </si>
  <si>
    <t>01-081-2019</t>
  </si>
  <si>
    <t>Fecha del Contrato:</t>
  </si>
  <si>
    <t>30 DE ENERO DE 2019</t>
  </si>
  <si>
    <t>01/02/2019 AL 31/12/2019</t>
  </si>
  <si>
    <t>02-081-2019</t>
  </si>
  <si>
    <t>03-081-2019</t>
  </si>
  <si>
    <t>06 DE FEBRERO DE 2019</t>
  </si>
  <si>
    <t>08/02/2019 AL 31/12/2019</t>
  </si>
  <si>
    <t>04-081-2019</t>
  </si>
  <si>
    <t>06/02/2019 AL 31/12/2019</t>
  </si>
  <si>
    <t>05-081-2019</t>
  </si>
  <si>
    <t>06-081-2019</t>
  </si>
  <si>
    <t>07-081-2019</t>
  </si>
  <si>
    <t>08-081-2019</t>
  </si>
  <si>
    <t>09-081-2019</t>
  </si>
  <si>
    <t>10-081-2019</t>
  </si>
  <si>
    <t>781660K</t>
  </si>
  <si>
    <t>11-081-2019</t>
  </si>
  <si>
    <t>13/02/2019 AL 31/12/2019</t>
  </si>
  <si>
    <t>12-081-2019</t>
  </si>
  <si>
    <t>19 DE FEBRERO DE 2019</t>
  </si>
  <si>
    <t>MANDUJANO IZAGUIRRE MARIA AMALIA</t>
  </si>
  <si>
    <t>EMPRESA MUNICIPAL DE AGUA DE LA CIUDAD DE GUATEMALA</t>
  </si>
  <si>
    <t>112
AGUA</t>
  </si>
  <si>
    <t>EMPRESA ELECTRICA DE GUATEMALA SOCIEDAD ANONIMA</t>
  </si>
  <si>
    <t>111
ENERGÍA ELÉCTRICA</t>
  </si>
  <si>
    <t>NIVELES Y FRECUENCIAS SOCIEDAD ANONIMA</t>
  </si>
  <si>
    <t>TELECOMUNICACIONES DE GUATEMALA  SOCIEDAD ANONIMA</t>
  </si>
  <si>
    <t>Plazo del Contrato</t>
  </si>
  <si>
    <t>Plazo del Contrato:</t>
  </si>
  <si>
    <t>No. Del Contrato:</t>
  </si>
  <si>
    <t>ACTA ADMINISTRATIVA
02-2019</t>
  </si>
  <si>
    <t>ACTA ADMINISTRATIVA
09-2019</t>
  </si>
  <si>
    <t>NUMERAL 11 - CONTRATACIÓN DE BIENES Y SERVICIOS:  COMPRA DIRECTA CON OFERTA ELECTRÓNICA,  ARRENDAMIENTO DE BIENES INMUEBLES, COMPRA DE BAJA CUANTIA, CONTRATO ABIERTO, COTIZACIÓN, NO APLICA LA LEY DE CONTRATACIONES Y PROCEDIMIENTOS REGULADOS (CASOS DE EXCEPCIÓN)</t>
  </si>
  <si>
    <t>TOTAL</t>
  </si>
  <si>
    <t>3ra. Calle 9-77, zona 1 Guatemala</t>
  </si>
  <si>
    <t>Sede Central 4ta. Calle, 7-37 zona 1, Guatemala</t>
  </si>
  <si>
    <t>OFICINA DE MANTENIMIENTO PRODUCTOS Y SERVICIOS, S.A.</t>
  </si>
  <si>
    <t>CORPORACION PENTAGONO ALMACENES, S.A.</t>
  </si>
  <si>
    <t>021/05/2019 AL 31/12/2019</t>
  </si>
  <si>
    <t>13-081-2019</t>
  </si>
  <si>
    <t>JAIME FRANCISCO YUMAN RAMIREZ</t>
  </si>
  <si>
    <t>23 DE ABRIL DE 2019</t>
  </si>
  <si>
    <t>211 
ALIMENTOS PARA PERSONAS</t>
  </si>
  <si>
    <t>GONZALEZ ALLENDE DE MOREIRA ALEIDA ESPERANZA</t>
  </si>
  <si>
    <t>199 
OTROS SERVICIOS</t>
  </si>
  <si>
    <t>SERVICIOS PASTORALES ADMINISTRATIVOS SOCIEDAD ANONIMA</t>
  </si>
  <si>
    <t>VICLASA, SOCIEDAD ANONIMA</t>
  </si>
  <si>
    <t>114 
CORREOS Y TELÉGRAFOS</t>
  </si>
  <si>
    <t>CARGO EXPRESO, SOCIEDAD ANÓNIMA</t>
  </si>
  <si>
    <t>Procesos Regulados por el artículo 44 LCE (Casos de excepción)</t>
  </si>
  <si>
    <t>Procesos Regulados (Casos de excepción)</t>
  </si>
  <si>
    <t>EQUITE RODRIGUEZ, INGRID YULISA</t>
  </si>
  <si>
    <t>189
Otros estudios y/o Servicios</t>
  </si>
  <si>
    <t>TIU CASTRO VILMA ISABEL</t>
  </si>
  <si>
    <t>QUILL CASTILLO INGRID FABIOLA</t>
  </si>
  <si>
    <t>415
VACACIONES PAGADAS POR RETIRO</t>
  </si>
  <si>
    <t xml:space="preserve">Responsable de Actualización de la información: Edy Róbinson Asencio Godoy </t>
  </si>
  <si>
    <t xml:space="preserve">VICLASA, SOCIEDAD ANONIMA </t>
  </si>
  <si>
    <t>DETALLE DE COMPRA</t>
  </si>
  <si>
    <t xml:space="preserve">ALMUERZOS </t>
  </si>
  <si>
    <t>REFACCIONES</t>
  </si>
  <si>
    <t>DESAYUNOS</t>
  </si>
  <si>
    <t>NUMERAL 22 - Listado de las compras directas realizadas por las dependencias de los sujetos obligados.</t>
  </si>
  <si>
    <t>Director (a): Sylda Lone Aida Lone Vásquez</t>
  </si>
  <si>
    <t>Mes de Actualización: Julio 2019</t>
  </si>
  <si>
    <t>1090, 1091, 1092, 1093</t>
  </si>
  <si>
    <t>1080, 1081, 1082, 1083, 1084,</t>
  </si>
  <si>
    <t>1035, 1036</t>
  </si>
  <si>
    <t>1040, 1041, 1042, 1043, 1044</t>
  </si>
  <si>
    <t>1050, 1051</t>
  </si>
  <si>
    <t>1039, 1060, 1061, 1062</t>
  </si>
  <si>
    <t>1025, 1026</t>
  </si>
  <si>
    <t>1065, 1066, 1067</t>
  </si>
  <si>
    <t>1030, 1031</t>
  </si>
  <si>
    <t>1020, 1021</t>
  </si>
  <si>
    <t>1055, 1056, 1057</t>
  </si>
  <si>
    <t>1015, 1016</t>
  </si>
  <si>
    <t>1006, 1007, 1008</t>
  </si>
  <si>
    <t>1070, 1071, 1072, 1073</t>
  </si>
  <si>
    <t>EN GESTION DE ARRENDAMIENTO, NO CUENTA CON SEDE</t>
  </si>
  <si>
    <t xml:space="preserve">GOBERNACION DEPARTAMENTAL DE CHIMALTENANGO, FRENTE AL PARQUE </t>
  </si>
  <si>
    <t xml:space="preserve">En gestión de arrendamiento, Zona 4 El Llanito Cuilapa, Santa Rosa, oficinas del MIDES por el momento </t>
  </si>
  <si>
    <t>En gestión de arrendamiento, 2a avenida 3ra calle esquina zona 1, Municipalidad de San Lorenzo, Suchitepéquez</t>
  </si>
  <si>
    <t>En gestión de arrendamiento, (provisional 3er. Local del antiguo hospital de Totonicapan)</t>
  </si>
  <si>
    <t>En gestion (provisional SEGEPLAN, 6a. Avenida zona 1, Retalhuleu, parque central palacio departamental)</t>
  </si>
  <si>
    <t xml:space="preserve">	24.mayo.2019 Hora:05:14:31 p.m.</t>
  </si>
  <si>
    <t>28.mayo.2019 Hora:08:00:00 a.m.</t>
  </si>
  <si>
    <t>29.mayo.2019 Hora:09:56:50 p.m.</t>
  </si>
  <si>
    <t>ACTA ADMINISTRATIVA
17-2019</t>
  </si>
  <si>
    <t>01/06/2019 AL 31/05/2020</t>
  </si>
  <si>
    <t>30 DE MAYO DE 2019</t>
  </si>
  <si>
    <t xml:space="preserve">ORGANIZACIÓN HOTELTUR SOCIEDAD ANONIMA </t>
  </si>
  <si>
    <t>ALIMENTACIÓN EN REUNIÓN TÉCNICA DE TRABAJO CON LA SECRETARÍA DE BIENESTAR SOCIAL EL DIA 12 DE JUNIO DE 2019-.</t>
  </si>
  <si>
    <t>ALIMENTACIÓN EN REUNIÓN TÉCNICA DE COORDINACIÓN A NIVEL INTERINSTITUCIONAL PARA EL SEGUIMIENTO DE LOS PRESUPUESTOS PARA LA EQUIDAD ENTRE HOMBRES Y MUJERES, EL DIA 07 DE JUNIO DE 2019.</t>
  </si>
  <si>
    <t>SERVICIO DE ALIMENTACIÓN EN LA ACTIVIDAD: CIERRE DE CONTENIDOS PROGRAMÁTICOS DE TEMAS DE PREVENCIÓN DE VIF Y VCM EN ESCUELA DE PADRES Y MADRES, EL DIA 27 DE JUNIO DE 2019-.</t>
  </si>
  <si>
    <t>REFACCIONES Y ALMUERZOS EN REUNION DE COORDINACION QUE GENERA PROPUESTAS TECNICAS PARA LA INCLUSION DE LA PERSPECTIVA DE LA EQUIDAD ENTRE HOMBRES Y MUJERES EN LAS NORMAS DE INVERSION PUBLICA, EL DIA 04 DE JUNIO DE 2019.</t>
  </si>
  <si>
    <t>RALON ORDOÑEZ PATRICIO ESTANISLAO</t>
  </si>
  <si>
    <t>REFACCIONES PARA LA REUNIÓN TÉCNICA DE TRABAJO CON LAS ENTIDADES PUBLICAS Y ORGANIZACIONES RELACIONADAS CON EL EMPODERAMIENTO ECONÓMICO DE LAS MUJERES, EL DIA 24 DE JUNIO DE 2019.</t>
  </si>
  <si>
    <t>SERVICIO DE ALIMENTACION EN REUNION DE SEGUIMIENTO Y EVALUACION DE LAS ACTIVIDADES SUSTANTIVAS DE LA DIRECCION DE POLITICAS PUBLICAS EN COORDINACION CON LA DIRECCION DE PROMOCION Y PARTICIPACION DE LA MUJER LOS DIAS 12, 13 Y 14 DE JUNIO DE 2019.</t>
  </si>
  <si>
    <t xml:space="preserve">ALIMENTACIÓN REUNIÓN TÉCNICA DE TRABAJO CON LAS ENTIDADES PÚBLICAS Y ORGANIZACIONES RELACIONADAS CON EL EMPODERAMIENTO ECONÓMICO DE LAS MUJERES,EL DÍAS 21 DE JUNIO DE 2019. </t>
  </si>
  <si>
    <t xml:space="preserve">VALORES HOTELEROS SOCIEDAD ANONIMA </t>
  </si>
  <si>
    <t>SERVICIO DE ALIMENTACIÓN Y HOSPEDAJE EN REUNIONES PARA EL SEGUIMIENTO DE TRANSFERENCIAS METODOLÓGICAS PARA EL FORTALECIMIENTO A LOS GOBIERNOS LOCALES, LOS DÍAS 4 Y 5 DE JULIO DE 2019.</t>
  </si>
  <si>
    <t xml:space="preserve">REPARACIÓN AL VEHÍCULO MARCA MITSUBISHI, LINEA MONTERO GLX, PLACAS O-217BBJ, PROPIEDAD DE LA SECRETARÍA PRESIDENCIAL DE LA MUJER. </t>
  </si>
  <si>
    <t xml:space="preserve">VITATRAC SOCIEDAD ANONIMA </t>
  </si>
  <si>
    <t>165
MANTENIMIENTO Y REPARACION DE MEDIOS DE TRANSPORTE</t>
  </si>
  <si>
    <t>ADQUISICIÓN DE LONA PARA TOLDO QUE SERÁ UTILIZADA EN EL AREA DE LA TERRAZA DE LA SECRETARÍA PRESIDENCIAL DE LA MUJE</t>
  </si>
  <si>
    <t>CAP LOPEZ JULIO HERMENEGILDO</t>
  </si>
  <si>
    <t>INSTALACIÓN DE PUERTAS EN LAS OFICINAS DE LAS DISTINTAS DIRECCIONES DEL SEGUNDO Y TERCER NIVEL DE LA SECRETARÍA PRESIDENCIAL DE LA MUJER -SEPREM-.</t>
  </si>
  <si>
    <t xml:space="preserve">KELAFONIA SOCIEDAD ANONIMA </t>
  </si>
  <si>
    <t>ALIMENTACIÓN TALLERES PARA LOGRAR EL DESARROLLO INTEGRAL CON EQUIDAD ENTRE HOMBRES Y MUJERES EN LOS MUNICIPIOS PRIORIZADOS PARA LA ESTRATEGIA FRONTERIZA ENTRE GUATEMALA-MÉXICO Y SOCIALIZACIÓN DE LA AGENDA DE CONVENCIONALIDAD (CEDAW), DÍAS 09 Y 10 DE JULIO 2019.</t>
  </si>
  <si>
    <t>LEMUS PALENCIA DE MORENO BRENDA LILY</t>
  </si>
  <si>
    <t>ALIMENTACIÓN CURSO "MANEJO Y USOS DE EXCEL ELEMENTAL EN LOS NIVELES BÁSICO E INTERMEDIO", EN DONDE PARTICIPARA EL PERSONAL QUE LABORA PARA ESTA INSTITUCIÓN, DÍAS 12 Y 17 DE JULIO 2019.</t>
  </si>
  <si>
    <t>COMPRA DE REFACCIONES PARA REUNIÓN DE LA COMISIÓN DE LA MUJER DEL CONSEJO NACIONAL DE DESARROLLO URBANO Y RURAL EL DÍA 23 DE JULIO DE 2019.</t>
  </si>
  <si>
    <t xml:space="preserve">211
ALIMENTOS PARA PERSONAS </t>
  </si>
  <si>
    <t>214
PRODUCTOS AGROFORESTALES, MADERA, CORCHO Y SUS MANUFACTUAS</t>
  </si>
  <si>
    <t>SERVICIO DE ALIMENTACIÓN EN TALLER DE INDICE DE POBREZA MULTIDIMENSIONAL IPM-GT DIRIGIDO A LAS INTEGRANTES DE LA MESA TEMATICA DE MUJERES DEL GABINETE ESPECIFICIO DE DESARROLLO SOCIAL EL DIA 18 DE JULIO DE 2019.</t>
  </si>
  <si>
    <t>ALIMENTACIÓN REUNIONES DE COORDINACIÓN QUE GENERAN PROPUESTAS TÉCNICAS PARA LA INCLUSIÓN DE LA PERSPECTIVA DE EQUIDAD ENTRE HOMBRES Y MUJERES EN LAS NORMAS DE INVERSIÓN PÚBLICA, EL 20 DE JUNIO DE 2019.</t>
  </si>
  <si>
    <t xml:space="preserve">EL ATLANTICO HOTELERIA Y NEGOCIOS SOCIEDAD ANONIMA </t>
  </si>
  <si>
    <t>SERVICIO DE MENSAJERÍA PARA EL ENVÍO Y TRASLADO DE CORRESPONDENCIA DE DOCUMENTOS A LAS SEDES DEPARTAMENTALES DE LA SECRETARÍA PRESIDENCIAL DE LA MUJER -SEPREM- Y VICEVERSA, PERIODO 23/05/2019 AL 19/06/2019.</t>
  </si>
  <si>
    <t>ALIMENTACIÓN Y HOSPEDAJE TALLERES PARA LOGRAR EL DESARROLLO INTEGRAL CON EQUIDAD ENTRE HOMBRES Y MUJERES EN LOS MUNICIPIOS PRIORIZADOS PARA LA ESTRATEGIA FRONTERIZA ENTRE GUATEMALA Y MÉXICO Y SOCIALIZACIÓN DE LA AGENDA DE CONVENCIONALIDAD (CEDAW), DÍAS 16 Y 17/07/2019.</t>
  </si>
  <si>
    <t xml:space="preserve">GRUPO EMPRESARIAL DE GUATEAMALA SOCIEDAD ANONIMA </t>
  </si>
  <si>
    <t>SERVICIO DE REPARACIÓN AL VEHÍCULO MARCA: MITSUBISHI, LINEA: NATIVA GLS 4WD, PLACAS: O-667BBF, PROPIEDAD DE LA SECRETARÍA PRESIDENCIAL DE LA MUJER.</t>
  </si>
  <si>
    <t>SERVICIO DE INSTALACIÓN, PROGRAMACIÓN Y CONFIGURACIÓN DE CENTRAL TELEFÓNICA IP, MARCA YEASTAR, MODELO S100, PARA FACILITAR LAS COMUNICACIONES DE LOS DIFERENTES EMPLEADOS Y SERVIDORES PÚBLICOS DE LA SECRETARÍA PRESIDENCIAL DE LA MUJER.</t>
  </si>
  <si>
    <t xml:space="preserve">199
OTROS SERVICIOS </t>
  </si>
  <si>
    <t xml:space="preserve">DUBOIS PAPPA DIANA MARIA DE LOS ANGELES </t>
  </si>
  <si>
    <t>1251800K</t>
  </si>
  <si>
    <t>COMPRA DE INSUMOS DE LIBRERÍA PARA SUMINISTRAR A LAS DIFERENTES DIRECCIONES Y SEDES DEPARTAMENTALES QUE CONFORMAN LA SECRETARÍA PRESIDENCIAL DE LA MUJER PARA SU FUNCIONAMIENTO Y REALIZACIÓN DE LAS ACTIVIDADES.</t>
  </si>
  <si>
    <t xml:space="preserve">PAPELES ECOLOGICOS SOCIEDAD ANONIMA </t>
  </si>
  <si>
    <t xml:space="preserve">244
UTILES DE OFICINA </t>
  </si>
  <si>
    <t>244
PRODUCTOS DE ARTES GRAFICAS</t>
  </si>
  <si>
    <t xml:space="preserve">INDUSTRIAS PAVSA SOCIEDAD ANONIMA </t>
  </si>
  <si>
    <t xml:space="preserve">PEREZ LUX SANTOS MIGUEL </t>
  </si>
  <si>
    <t>COMPRA DE INSUMOS DE LIMPIEZA, PARA ABASTECER EL ALMACÉN Y ASÍ SUMINISTRAR AL PERSONAL DE LA SECRETARÍA PRESIDENCIAL DE LA MUJER.</t>
  </si>
  <si>
    <t xml:space="preserve">292
PRODUCTOS SANITARIOS, DE LIMPIEZA Y DE USO PERSONAL </t>
  </si>
  <si>
    <t>267
TINTES, PINTURAS Y COLORANTES</t>
  </si>
  <si>
    <t>COMPRA DE TÓNER PARA SUMINISTRAR A LAS DIFERENTES DIRECCIONES DE LA SECRETARÍA PRESIDENCIAL DE LA MUJER PARA SU BUEN FUNCIONAMIENTO Y REALIZACIÓN DE LAS ACTIVIDADES.</t>
  </si>
  <si>
    <t xml:space="preserve">FUENTES DEL CID EDGAR LEONEL </t>
  </si>
  <si>
    <t>COMPRA DE INSUMOS DE CAFETERÍA PARA ABASTECER EL ALMACÉN Y ASÍ SUMINISTRAR A LAS DIFERENTES DIRECCIONES DE LA SECRETARÍA PRESIDENCIAL DE LA MUJER.</t>
  </si>
  <si>
    <t xml:space="preserve">FLORENCIO PALMA GUATEMALAN COFFEE, COPROPIEDAD </t>
  </si>
  <si>
    <t>268
PRODUCTOS PLASTICOS, NYLON, VINIL Y P.V.C</t>
  </si>
  <si>
    <t>COMPRA DE INSUMOS DE LIBRERÍA PARA SUMINISTRAR AL CENTRO DE REPRODUCCIÓN DE LA SECRETARÍA PRESIDENCIAL DE LA MUJER PARA SU FUNCIONAMIENTO Y REALIZACIÓN DE LAS ACTIVIDADES.</t>
  </si>
  <si>
    <t>SERVICIO DE ALIMENTACIÓN EN REUNIÓN DE LA MESA TEMÁTICA DE MUJERES DEL GABINETE ESPECIFICO DE DESARROLLO SOCIAL, EL DÍA 11 DE JULIO DE 2019.</t>
  </si>
  <si>
    <t xml:space="preserve">243
PRODUCTOS DE PAPEL O CARTON </t>
  </si>
  <si>
    <t xml:space="preserve">INDUSTRIA DE PRODUCTOS Y SERVICIOS SOCIEDAD ANONIMA </t>
  </si>
  <si>
    <t xml:space="preserve">ADQUISICIÓN DE INSUMOS DE LIBRERÍA Y PAPEL HIGIENICO PARA SUMINISTRAR A LAS DISTINTAS DIRECCIONES DE LA SECRETARÍA PRESIDENCIAL DE LA MUJER. </t>
  </si>
  <si>
    <t xml:space="preserve">169
MANTENIMIENTO Y REPARACION DE OTRAS MAQUINARIAS Y EQUIPOS </t>
  </si>
  <si>
    <t xml:space="preserve">FRIOMANIA SOCIEDAD ANONIMA </t>
  </si>
  <si>
    <t>SERVICIO DE MANTENIMIENTO PREVENTIVO PARA DOS EQUIPOS DE AIRE ACONDICIONADO PROPIEDAD DE LA SECRETARÍA PRESIDENCIAL DE LA MUJER.</t>
  </si>
  <si>
    <t xml:space="preserve">GONZALEZ DIAS JESUS </t>
  </si>
  <si>
    <t>SERVICIO MENOR, MANTENIMIENTO Y REPARACIÓN AL VEHÍCULO MARCA: DAIHATSU, LINEA: TERIOS, PLACA: O-330BBH, PROPIEDAD DE LA SECRETARÍA PRESIDENCIAL DE LA MUJER.</t>
  </si>
  <si>
    <t>ALIMENTACIÓN REUNIONES PARA SEGUIMIENTO DE TRANSFERENCIAS METODOLOGICAS PARA EL FORTALECIMIENTO A LOS GOBIERNOS LOCALES Y SOCIALIZACIÓN DE LOS INSTRUMENTOS INTERNACIONALES EN MATERIA DE DERECHOS HUMANOS DE LAS MUJERES, EL 17 DE JULIO 2019.</t>
  </si>
  <si>
    <t xml:space="preserve">174
MANTENIMIENTO Y REPARACION DE INSTALACIONES </t>
  </si>
  <si>
    <t>MELGAR MENDOZA CELIA LIKASTTY</t>
  </si>
  <si>
    <t>SERVICIO DE MANTENIMIENTO Y REPARACIÓN DE INSTALACIONES ELECTRICAS DE LAS OFICINAS QUE OCUPA EL PROGRAMA DE PREVENCIÓN Y ERRADICACION DE LA VIOLENCIA INTRAFAMILIAR -PROPEVI-</t>
  </si>
  <si>
    <t xml:space="preserve">ALIMENTACIÓN EN REUNIÓN PARA EL SEGUIMIENTO A LA ASESORÍA TÉCNICA Y ACOMPAÑAMIENTO A LAS INSTITUCIONES DE ADMINISTRACIÓN CENTRAL EL DIA 04 DE JUNIO DE 2019- </t>
  </si>
  <si>
    <t xml:space="preserve">115
EXTRACCION DE BASURA Y DESTRUCCION DE DESECHOS SOLIDOS </t>
  </si>
  <si>
    <t xml:space="preserve">SERVICIO DE EXTRACCION DE BASURA EN LAS INSTALACIONES DE LA SECRETARÍA PRESIDENCIAL DE LA MUJER CORRESPONDIENTE AL MES DE JULIO DE 2019 </t>
  </si>
  <si>
    <t xml:space="preserve">SERVICIO DE EXTRACCION DE BASURA EN LAS INSTALACIONES DE PROPEVI ADSCRITO A LA SEPREM CORRESPONDIENTE AL MES DE JULIO DE 2019-. </t>
  </si>
  <si>
    <t>PAGO DE 10 DÍAS DE VACACIONES A: GENRY OSWALDO ARREDONDO COLOMA, DEL PERIODO CORRESPONDIENTE DEL 1 DE ENERO AL 30 DE JUNIO DE 2019.</t>
  </si>
  <si>
    <t>ARREDONDO COLOMA GENRY OSWALDO</t>
  </si>
  <si>
    <t>CELIS SALGUERO ROXANDA MISHELL</t>
  </si>
  <si>
    <t>PAGO DE 14 DÍAS DE VACACIONES A: ROXANDA MISHELL CELIS SALGUERO DE VELÁSQUEZ, DEL PERIODO CORRESPONDIENTE DEL 02 DE JULIO DE 2018 AL 20 DE JUNIO DE 2019.</t>
  </si>
  <si>
    <t xml:space="preserve">
42
SERVICIOS EXTRAORDINARIOS DE PERSONAL TEMPORAL </t>
  </si>
  <si>
    <t>ROSALES QUEVEDO DANIEL JOSUE</t>
  </si>
  <si>
    <t xml:space="preserve">	PAGO DE HORAS EXTRAS A FAVOR DE: DANIEL JOSUE ROSALES QUEVEDO, LIQUIDADAS POR LA DIRECCIÓN DE RECURSOS HUMANOS EN EL MES DE JULIO DE 2019.</t>
  </si>
  <si>
    <t xml:space="preserve">42
SERVICIOS EXTRAORDINARIOS DE PERSONAL TEMPORAL </t>
  </si>
  <si>
    <t xml:space="preserve">GONZALEZ IBAÑEZ KAREN ANDREA </t>
  </si>
  <si>
    <t xml:space="preserve">	PAGO DE HORAS EXTRAS A FAVOR DE: KAREN ANDREA GONZÁLEZ IBAÑEZ, LIQUIDADAS POR LA DIRECCIÓN DE RECURSOS HUMANOS EN EL MES DE JULIO DE 2019.</t>
  </si>
  <si>
    <t>HERNANDEZ NATHALIA PATSYLEE</t>
  </si>
  <si>
    <t>PAGO DE HORAS EXTRAS A FAVOR DE: NATHALIA PATSYLEE HERNANDEZ, LIQUIDADAS POR LA DIRECCIÓN DE RECURSOS HUMANOS EN EL MES DE JULIO DE 2019.</t>
  </si>
  <si>
    <t xml:space="preserve">413
INDEMNIZACION AL PERSONAL </t>
  </si>
  <si>
    <t xml:space="preserve">	PAGO DE INDEMNIZACIÓN A: NATHALIA PATSYLEE HERNANDEZ, CORRESPONDIENTE AL PERIODO DEL 2-1-2019 AL 28-2-2019</t>
  </si>
  <si>
    <t xml:space="preserve">	PAGO DE INDEMNIZACIÓN Y 11 DÍAS DE VACACIONES A: DEBORÁH SOFÍA VELASQUEZ HERNANDEZ, DEL PERIODO CORRESPONDIENTE DEL 02 DE ENERO AL 15 DE JULIO DE 2019.</t>
  </si>
  <si>
    <t>VELASQUEZ HERNANDEZ DEBORAH SOFIA</t>
  </si>
  <si>
    <t>PAGO DE INDEMNIZACIÓN Y 7 DÍAS DE VACACIONES A: MYNOR OLIVERIO ALVAREZ CASTILLO DEL PERIODO CORRESPONDIENTE DEL 26 DE SEPTIEMBRE DE 2018 AL 31 DE MAYO DE 2019.</t>
  </si>
  <si>
    <t>ALVAREZ CASTILLO, MYNOR OLIVERIO</t>
  </si>
  <si>
    <t>PAGO DE INDEMNIZACIÓN Y 8 DÍAS DE VACACIONES A: OLGA ELIZABETH VÁSQUEZ MÉRIDA POR EL PERIODO CORRESPONDIENTE DEL 15 DE ENERO AL 31 DE MAYO DE 2019.</t>
  </si>
  <si>
    <t>VASQUEZ MERIDA, OLGA ELIZABETH</t>
  </si>
  <si>
    <t>CALDERON CERVANTES DE MELGAR, MIRIAM HOTENCIA</t>
  </si>
  <si>
    <t xml:space="preserve">	PAGO INDEMNIZACIÓN Y 7 DÍAS DE VACACIONES A: MIRIAM HORTENCIA CALDERÓN CERVANTES DE MELGAR DEL PERIODO CORRESPONDIENTE DEL 02 DE ENERO AL 30 DE ABRIL DE 2019.</t>
  </si>
  <si>
    <t>133 
VIATICOS EN EL INTERIOR</t>
  </si>
  <si>
    <t xml:space="preserve">ALVARADO VASQUEZ, AMRIA CONSUELO </t>
  </si>
  <si>
    <t>VIÁTICOS DURANTE REUNIÓN DE SEGUIMIENTO Y EVALUACIÓN DE LAS ACTIVIDADES SUSTANTIVAS DE LA DIRECCIÓN DE POLÍTICAS PÚBLICAS EN COORDINACIÓN CON LA DIRECCIÓN DE PROMOCIÓN Y PARTICIPACIÓN DE LA MUJER, GUATEMALA DEL 11 AL 15 DE JUNIO DE 2019.</t>
  </si>
  <si>
    <t xml:space="preserve">COC YUP DORA MARINA </t>
  </si>
  <si>
    <t>VIÁTICOS DURANTE REUNIONES DE COORDINACIÓN QUE GENERAN PROPUESTAS TÉCNICAS PARA LA INCLUSIÓN DE LA PERSPECTIVA DE EQUIDAD ENTRE HOMBRES Y MUJERES EN LAS NORMAS DE INVERSIÓN PUBLICA, PANAJACHEL, SOLOLÁ DEL 03 AL 04 DE JUNIO 2019.</t>
  </si>
  <si>
    <t>ARGUETA CUYUCH IRMA LETICIA</t>
  </si>
  <si>
    <t>VIÁTICOS PARTICIPACIÓN EN REUNIÓN DE SEGUIMIENTO Y EVALUACIÓN DE LAS ACTIVIDADES SUSTANTIVAS DE LA DIRECCIÓN DE POLÍTICAS PÚBLICAS EN COORDINACIÓN CON LA DIRECCIÓN DE PROMOCIÓN Y PARTICIPACIÓN DE LA MUJER, EN GUATEMALA DEL 12 AL 14/06/2019.</t>
  </si>
  <si>
    <t>VIÁTICOS REUNIÓN CON DELEGADAS DEPARTAMENTALES PARA LA COORDINACIÓN DE PROCESOS INSTITUCIONALES QUE SE DESARROLLARAN A NIVEL TERRITORIAL (TRANSFERENCIAS METODOLÓGICAS A GOBIERNOS LOCALES), EN GUATEMALA DEL 21 AL 25 DE MAYO DE 2019.</t>
  </si>
  <si>
    <t>VIÁTICOS TALLERES PARA LOGRAR EL DESARROLLO INTEGRAL CON EQUIDAD ENTRE HOMBRES Y MUJERES EN LOS MUNICIPIOS PRIORIZADOS PARA LA ESTRATEGIA FRONTERIZA ENTRE GUATEMALA Y MÉXICO Y SOCIALIZACIÓN DE LA AGENDA DE CONVENCIONALIDAD, EN PETEN Y ALTA VERAPAZ DEL 05 AL 09/05/2019.</t>
  </si>
  <si>
    <t>SERVICIO DE AGUA POTABLE PARA LAS INSTALACIONES DE LA SECRETARÍA PRESIDENCIAL DE LA MUJER Y PROPEVI, SEGUN CONTADORES: 70229261 Y 70146704 CORRESPONDIENTE AL PERIODO DEL 18 DE JUNIO AL 17 DE JULIO DE 2019.</t>
  </si>
  <si>
    <t xml:space="preserve">113
TELEFONIA </t>
  </si>
  <si>
    <t>SERVICIOS INNOVADORES DE COMUNICACIÓN  Y ENTRETENIMIENTO</t>
  </si>
  <si>
    <t>SERVICIO DE CABLE TV PARA PROVEER A LA DIRECCIÓN DE COMUNICACIÓN SOCIAL Y RELACIONES PUBLICAS DE LA SECRETARÍA PRESIDENCIAL DE LA MUJER, CORRESPONDIENTE AL MES DE JUNIO 2019.</t>
  </si>
  <si>
    <t>SERVICIO DE CABLE TV PARA PROVEER A LA DIRECCIÓN DE COMUNICACIÓN SOCIAL Y RELACIONES PUBLICAS DE LA SECRETARÍA PRESIDENCIAL DE LA MUJER, CORRESPONDIENTE AL MES DE JULIO 2019.</t>
  </si>
  <si>
    <t>SERVICIO DE ENERGÍA ELÉCTRICA PARA LA OFICINAS DEL PROGRAMA DE PREVENCIÓN Y ERRADICACIÓN DE LA VIOLENCIA INTRAFAMILIAR -PROPEVI-, ADSCRITO A LA SECRETARÍA PRESIDENCIAL DE LA MUJER, PERIODO DEL 10/06/2019 AL 10/07/2019, CONTADOR S47946.</t>
  </si>
  <si>
    <t>SERVICIO DE ENERGÍA ELÉCTRICA PARA LAS INSTALACIONES DE LA BODEGA DE LA ZONA 18, DONDE SE ENCUENTRA LABORANDO EL PERSONAL DE LA SECRETARÍA PRESIDENCIAL DE LA MUJER, CONTADOR S41877, PERIODO DEL 20/6/2019 AL 20/07/2019.</t>
  </si>
  <si>
    <t>SERVICIO DE ENERGÍA ELÉCTRICA PARA LAS OFICINAS DE LA SECRETARÍA PRESIDENCIAL DE LA MUJER, CORRESPONDIENTE AL PERIODO DEL 10/06/2019 AL 10/07/2019, CONTADORES S63158 Y T29105.</t>
  </si>
  <si>
    <t>SERVICIO DE SEÑAL DE REPETIDORA PARA SEIS EQUIPOS DE RADIOCOMUNICACIÓN PARA EL EFICAZ FUNCIONAMIENTO DE LAS ACTIVIDADES LABORALES, DEBIDO A QUE SE REQUIERE DE UNA COMUNICACIÓN EFECTIVA ENTRE EL PERSONAL DE LA DIRECCIÓN ADMINISTRATIVA DE LA SECRETARÍA PRESIDENCIAL DE LA MUJER, JULIO 2019.</t>
  </si>
  <si>
    <t>SERVICIOS PROFESIONALES EXPERTO PARA EL SEGUIMIENTO DE LOS MECANISMOS Y COMPROMISOS ASUMIDOS COMO ESTADO A NIVEL NACIONAL E INTERNACIONAL, SEGÚN CONTRATO ADMINISTRATIVO NÚMERO 01-081-2019 Y ACUERDO ADMINISTRATIVO DE APROBACIÓN DE CONTRATOS AC-593-2019-081, CORRESPONDIENTE AL MES DE JULIO DE 2019.</t>
  </si>
  <si>
    <t>SERVICIOS PROFESIONALES PARA ESPECIALISTAS EN EL FORTALECIMIENTO DE LAS DIRECCIONES MUNICIPALES DE LA MUJER, SEGÚN SUS FUNCIONES Y ATRIBUCIONES DE CARA A LA PNPDIM PARA QUICHÉ, SEGÚN CONTRATO ADMINISTRATIVO NÚMERO 10-081-2019 Y ACUERDO AC-647-2019-081, CORRESPONDIENTE AL MES DE JULIO DE 2019.</t>
  </si>
  <si>
    <t>SERVICIOS PROFESIONALES PARA ESPECIALISTAS EN EL FORTALECIMIENTO DE LAS DIRECCIONES MUNICIPALES DE LA MUJER, SEGÚN SUS FUNCIONES Y ATRIBUCIONES DE CARA A LA PNPDIM PARA CHIQUIMULA, SEGÚN CONTRATO ADMINISTRATIVO NÚMERO 03-081-2019 Y ACUERDO AC-648-2019-081, CORRESPONDIENTE AL MES DE JULIO DE 2019.</t>
  </si>
  <si>
    <t>SERVICIOS PROFESIONALES PARA ESPECIALISTAS EN EL FORTALECIMIENTO DE LAS DIRECCIONES MUNICIPALES DE LA MUJER, SEGÚN SUS FUNCIONES Y ATRIBUCIONES DE CARA A LA PNPDIM PARA ZACAPA, SEGÚN CONTRATO ADMINISTRATIVO NÚMERO 04-081-2019 Y ACUERDO AC-648-2019-081, CORRESPONDIENTE AL MES DE JULIO DE  2019.</t>
  </si>
  <si>
    <t>SERVICIOS PROFESIONALES PARA ESPECIALISTAS EN EL FORTALECIMIENTO DE LAS DIRECCIONES MUNICIPALES DE LA MUJER, SEGÚN SUS FUNCIONES Y ATRIBUCIONES DE CARA A LA PNPDIM PARA HUEHUETENANGO, SEGÚN CONTRATO ADMINISTRATIVO NÚMERO 05-081-2019 Y ACUERDO AC-648-2019-081, CORRESPONDIENTE AL MES DE JULIO DE 2019.</t>
  </si>
  <si>
    <t>SERVICIOS PROFESIONALES PARA ESPECIALISTAS EN EL FORTALECIMIENTO DE LAS DIRECCIONES MUNICIPALES DE LA MUJER, SEGÚN SUS FUNCIONES Y ATRIBUCIONES DE CARA A LA PNPDIM PARA SOLOLÁ, SEGÚN CONTRATO ADMINISTRATIVO NÚMERO 06-081-2019 Y ACUERDO AC-648-2019-081, CORRESPONDIENTE AL MES DE JULIO DE 2019.</t>
  </si>
  <si>
    <t>SERVICIOS PROFESIONALES PARA EL FORTALECIMIENTO DE LOS INSTRUMENTOS DE PLANIFICACIÓN RELACIONADOS CON LA VCM, SEGÚN CONTRATO ADMINISTRATIVO NÚMERO 07-081-2019 Y ACUERDO ADMINISTRATIVO DE APROBACIÓN DE CONTRATOS AC-648-2019-081, CORRESPONDIENTE AL MES DE JULIO DE  2019.</t>
  </si>
  <si>
    <t>SERVICIOS PROFESIONALES PARA ESPECIALISTAS EN EL FORTALECIMIENTO DE LAS DIRECCIONES MUNICIPALES DE LA MUJER, SEGÚN SUS FUNCIONES Y ATRIBUCIONES DE CARA A LA PNPDIM PARA JALAPA, SEGÚN CONTRATO ADMINISTRATIVO NÚMERO 08-081-2019 Y ACUERDO AC-647-2019-081, CORRESPONDIENTE AL MES DE JULIO DE 2019.</t>
  </si>
  <si>
    <t>SERVICIOS PROFESIONALES PARA ESPECIALISTAS EN EL FORTALECIMIENTO DE LAS DIRECCIONES MUNICIPALES DE LA MUJER, SEGÚN SUS FUNCIONES Y ATRIBUCIONES DE CARA A LA PNPDIM PARA IZABAL, SEGÚN CONTRATO ADMINISTRATIVO NÚMERO 09-081-2019 Y ACUERDO AC-647-2019-081, CORRESPONDIENTE AL MES DE JULIO DE 2019.</t>
  </si>
  <si>
    <t>SERVICIOS PROFESIONALES PARA ESPECIALISTAS EN EL FORTALECIMIENTO DE LAS DIRECCIONES MUNICIPALES DE LA MUJER, SEGÚN SUS FUNCIONES Y ATRIBUCIONES DE CARA A LA PNPDIM PARA QUICHÉ, SEGÚN CONTRATO ADMINISTRATIVO NÚMERO 10-081-2019 Y ACUERDO AC-647-2019-081, CORRESPONDIENTE AL MES DE JULIO DE  2019.</t>
  </si>
  <si>
    <t>SERVICIOS PROFESIONALES PARA ESPECIALISTA TÉCNICO FINANCIERO, SEGÚN CONTRATO ADMINISTRATIVO NÚMERO 11-081-2019 Y ACUERDO ADMINISTRATIVO DE APROBACIÓN DE CONTRATOS AC-664-2019-081, CORRESPONDIENTE AL MES DE JULIO DE  2019.</t>
  </si>
  <si>
    <t>SERVICIOS PROFESIONALES PARA EL SEGUIMIENTO DEL PLANOVI EN LOS TERRITORIOS, SEGÚN CONTRATO ADMINISTRATIVO NÚMERO 12-081-2019 Y ACUERDO ADMINISTRATIVO DE APROBACIÓN DE CONTRATO NÚMERO AC-681-2019-081, CORRESPONDIENTE AL MES DE JULIO DE  2019.</t>
  </si>
  <si>
    <t>SERVICIOS PROFESIONALES EXPERTO PARA EL DESARROLLO DE LOS MÓDULOS DEL SISTEMA DE SEGUIMIENTO Y EVALUACIÓN DE LA PNPDIM Y PEO 2008-2023, CONTRATO NÚMERO 13-081-2019 Y ACUERDO NÚMERO AC-889-2019-081, CORRESPONDIENTE AL MES DE JULIO DE  2019.</t>
  </si>
  <si>
    <t>PRODUCTO 3 DOCUMENTO QUE CONTENGA INFORMACIÓN INDICADORES VALIDADOS DESCRIPCIÓN, TABLAS Y/O GRÁFICAS Y METADATA SEGUIMIENTO IMPLEMENTACIÓN EJES RACISMO Y DISCRIMINACIÓN CONTRA LAS MUJERES, CONTRATO DA-SP-2-2019 ACUERDO AC-016-2019-189</t>
  </si>
  <si>
    <t>PRODUCTO 3 DOCUMENTO INFORMACIÓN INDICADORES VALIDADOS DESCRIPCIÓN, TABLAS Y/O GRÁFICAS Y METADATA QUE DAN SEGUIMIENTO A LA IMPLEMENTACIÓN EJES PARTICIPACIÓN SOCIOPOLÍTICA E IDENTIDAD CULTURAL DE LAS MUJERES MAYAS, GARÍFUNAS Y XINCAS DE LA PNPDIM-PEO CONTRATO DA-SP-1-2019 Y ACUERDO AC-014-2019-189.</t>
  </si>
  <si>
    <t>SERVICIO MENSUAL DE SEÑAL DE REPETIDORA PARA SEIS EQUIPOS DE RADIOCOMUNICACIÓN PARA EL EFICAZ FUNCIONAMIENTO DE LAS ACTIVIDADES LABORALES, DEBIDO A QUE SE REQUIERE DE UNA COMUNICACIÓN EFECTIVA ENTRE EL PERSONAL DE LA DIRECCIÓN ADMINISTRATIVA DE LA SECRETARÍA PRESIDENCIAL DE LA MUJER, CORRESPONDIENTE AL MES DE JULIO DE 2019.</t>
  </si>
  <si>
    <t>FLORENCIO PALMA GUATEMALAN COFFEE</t>
  </si>
  <si>
    <t>COMPRA DE TONER PARA USO DE LOS EQUIPOS DE IMPRESIÓN DE LA SECRETARÍA PRESIDENCIAL DE LA MUJER</t>
  </si>
  <si>
    <t>TONER CODIGO Q6000a</t>
  </si>
  <si>
    <t>TONER CODIGO Q2612a</t>
  </si>
  <si>
    <t>TONER CODIGO Ce278a</t>
  </si>
  <si>
    <t>FUENTES DEL CID EDGAR LEONEL</t>
  </si>
  <si>
    <t xml:space="preserve">SERVICIO DE ALIMENTACIÓN EN LA ACTIVIDAD: CIERRE DE CONTENIDOS PROGRAMÁTICOS DE TEMAS DE PREVENCIÓN DE VIF Y VCM EN ESCUELA DE PADRES Y MADRES, EL DIA 27 DE JUNIO DE 2019-. </t>
  </si>
  <si>
    <t>SERVICIO DE MANTENIMIENTO Y REPARACIÓN DE INSTALACIONES ELÉCTRICAS DE LAS OFICINAS QUE OCUPA EL PROGRAMA DE PREVENCION Y ERRADICACION DE LA VIOLENCIA INTRAFAMILIAR -PROPEVI-.</t>
  </si>
  <si>
    <t xml:space="preserve">INSTALACIONES ELECTRICAS </t>
  </si>
  <si>
    <t>MELGAR MENDOZA, CELIA LIKASTTY</t>
  </si>
  <si>
    <t>HOSPEJADES</t>
  </si>
  <si>
    <t xml:space="preserve">CENA </t>
  </si>
  <si>
    <t xml:space="preserve">SERVICIOS PASTORALES ADMINISTRATIVOS SOCIEDAD ANONIMA </t>
  </si>
  <si>
    <t xml:space="preserve">PAQUETES DE CAFÉ </t>
  </si>
  <si>
    <t>ALIMENTACIÓN EN REUNIÓN TÉCNICA DE COORDINACIÓN A NIVEL INTERINSTITUCIONAL PARA EL SEGUIMIENTOS DE LOS PRESUPUESTOS PARA LA EQUIDAD ENTRE HOMBRES Y MUJERES, EL DIA 07 DE JUNIO DE 2019</t>
  </si>
  <si>
    <t xml:space="preserve">VALORES HOTELEROS, SOCIEDAD ANONIMA </t>
  </si>
  <si>
    <t>ALIMENTACIÓN REUNIÓN TÉCNICA DE TRABAJO CON LAS ENTIDADES PÚBLICAS Y ORGANIZACIONES RELACIONADAS CON EL EMPODERAMIENTO ECONÓMICO DE LAS MUJERES,EL DÍAS 21 DE JUNIO DE 2019.</t>
  </si>
  <si>
    <t>REPARACIÓN AL VEHÍCULO MARCA MITSUBISHI, LINEA MONTERO GLX, PLACAS O-217BBJ, PROPIEDAD DE LA SECRETARÍA PRESIDENCIAL DE LA MUJER.</t>
  </si>
  <si>
    <t xml:space="preserve">REPARACION Y MANTENIMIENTOS DE VEHICULOS </t>
  </si>
  <si>
    <t xml:space="preserve">LONA PARA TOLDO </t>
  </si>
  <si>
    <t>ADQUISICIÓN DE LONA PARA TOLDO QUE SERÁ UTILIZADA EN EL AREA DE LA TERRAZA DE LA SECRETARÍA PRESIDENCIAL DE LA MUJER</t>
  </si>
  <si>
    <t>ADQUISICIÓN DE INSUMOS DE LIBRERÍA PARA SUMINISTRAR A LAS DISTINTAS DIRECCIONES DE LA SECRETARÍA PRESIDENCIAL DE LA MUJER.</t>
  </si>
  <si>
    <t>MASKING TAPE</t>
  </si>
  <si>
    <t>SOBRE MANILA EXTRA OFICIO</t>
  </si>
  <si>
    <t xml:space="preserve">SOBRE MANILA MEDIA CARTA </t>
  </si>
  <si>
    <t>FOLDER TAMAÑO CARTA</t>
  </si>
  <si>
    <t xml:space="preserve">FOLDER TAMAÑAO OFICIO </t>
  </si>
  <si>
    <t xml:space="preserve">SOBRE MANILA OFICIO </t>
  </si>
  <si>
    <t>SOBRE MANILA CARTA</t>
  </si>
  <si>
    <t xml:space="preserve">PAPEL HIGIENICO </t>
  </si>
  <si>
    <t xml:space="preserve">SEPARADOR </t>
  </si>
  <si>
    <t>FOLDER MANILA COLORES VARIOS OFICIO</t>
  </si>
  <si>
    <t>FOLDER MANILA COLORES VARIOS CARTA</t>
  </si>
  <si>
    <t>Director (a) / Subdirector (a): Sylda Aida Lone Vásquez</t>
  </si>
  <si>
    <t>SERVICIO DE TELEFONÍA FIJA PARA LA SECRETARÍA PRESIDENCIAL DE LA MUJER, PARA OPTIMIZAR LAS ACTIVIDADES Y TAREAS INSTITUCIONALES CORRESPONDIENTE A LOS NÚMEROS: 1) 2207-9400, 2) 2220-6318, 3) 2230-0977, 4) 2230-0982 Y 5) 2230-0981, PERIODO 02/06/2019 AL 01/07/2019.</t>
  </si>
  <si>
    <t xml:space="preserve">TELEFONÍA MOVIL (48 LINEAS TELEFONICAS) </t>
  </si>
  <si>
    <t xml:space="preserve">ACTA ADMINISTRATIVA 
01-2019 </t>
  </si>
  <si>
    <t xml:space="preserve">OTROS SERVICIOS </t>
  </si>
  <si>
    <t>ARCHIVADOR OFICIO</t>
  </si>
  <si>
    <t>BLOC ADHESIVO</t>
  </si>
  <si>
    <t>CUADERNO EMPASTADO</t>
  </si>
  <si>
    <t>CUADERNO ESPIRAL</t>
  </si>
  <si>
    <t>DETERGENTE</t>
  </si>
  <si>
    <t>JABON LAVATRASTOS</t>
  </si>
  <si>
    <t>ESPONJA LAVATRASTOS</t>
  </si>
  <si>
    <t xml:space="preserve">JABON PARA MANOS </t>
  </si>
  <si>
    <t>LIMPIADOR</t>
  </si>
  <si>
    <t xml:space="preserve">DESODORANTE AMBIENTAL </t>
  </si>
  <si>
    <t xml:space="preserve">PAÑO LIMPIADOR </t>
  </si>
  <si>
    <t xml:space="preserve">DESODORANTE AMBIENTAL TIPO LIQUIDO </t>
  </si>
  <si>
    <t xml:space="preserve">TOALLA </t>
  </si>
  <si>
    <t>PEREZ LUX SANTOS  MIGUEL</t>
  </si>
  <si>
    <t>CLIP DE 32 TIPO BINDER</t>
  </si>
  <si>
    <t>CLIP DE 25 TIPO BINDER</t>
  </si>
  <si>
    <t>CD-R DE 700 MEGABYTES</t>
  </si>
  <si>
    <t>DVD-R DE 4.7 GIGABYTES</t>
  </si>
  <si>
    <t>MARCADORES</t>
  </si>
  <si>
    <t>CLIPS</t>
  </si>
  <si>
    <t xml:space="preserve">TAPE MAGICO </t>
  </si>
  <si>
    <t>BANDERITAS</t>
  </si>
  <si>
    <t>ALIMENTACIÓN EN REUNIÓN PARA EL SEGUIMIENTO A LA ASESORÍA TÉCNICA Y ACOMPAÑAMIENTO A LAS INSTITUCIONES DE ADMINISTRACIÓN CENTRAL EL DIA 04 DE JUNIO DE 2019-</t>
  </si>
  <si>
    <t xml:space="preserve">ALFA COPROPIEDAD </t>
  </si>
  <si>
    <t>REFACCIONES PARA LA REUNIÓN TÉCNICA DE TRABAJO CON LAS ENTIDADES PUBLICAS Y ORGANIZACIONES RELACIONADAS CON EL EMPODERAMIENTO ECONÓMICO DE LAS MUJERES, EL DIA 24 DE JUNIO DE 2019</t>
  </si>
  <si>
    <t xml:space="preserve">ALIMENTACIÓN CURSO "MANEJO Y USOS DE EXCEL ELEMENTAL EN LOS NIVELES BÁSICO E INTERMEDIO", EN DONDE PARTICIPARA EL PERSONAL QUE LABORA PARA ESTA INSTITUCIÓN, DÍAS 12 Y 17 DE JULIO 2019.	 	</t>
  </si>
  <si>
    <t xml:space="preserve">CAJAS DE PEINE PLASTICO </t>
  </si>
  <si>
    <t>GONZALEZ DIAZ JESUS</t>
  </si>
  <si>
    <t xml:space="preserve">ADQUISICION DE INSUMOS DE CAFETERIA PARA LA SECRETARÍA PRESIDENCIAL DE LA MUJER. </t>
  </si>
  <si>
    <t xml:space="preserve">LEMUS PALENCIA DE MORENO BRENDA LILY </t>
  </si>
  <si>
    <t>ALIMENTACIÓN TALLERES PARA LOGRAR EL DESARROLLO INTEGRAL CON EQUIDAD ENTRE HOMBRES Y MUJERES EN LOS MUNICIPIOS PRIORIZADOS PARA LA ESTRATEGIA FRONTERIZA ENTRE GUATEMALA-MÉXICO Y SOCIALIZACIÓN DE LA AGENDA DE CONVENCIONALIDAD (CEDAW), DÍAS 09 Y 10 DE JULIO 2019</t>
  </si>
  <si>
    <t xml:space="preserve">GRUPO EMPRESARIAL DE GUATEMALA SOCIEDAD ANONIMA </t>
  </si>
  <si>
    <t>22/7/22019</t>
  </si>
  <si>
    <t xml:space="preserve">REPARACION Y MANTENIMIENTO DE VEHICULOS </t>
  </si>
  <si>
    <t>ADQUISICION DE PUERTAS</t>
  </si>
  <si>
    <t xml:space="preserve">	82086001</t>
  </si>
  <si>
    <t>KEFALONIA SOCIEDAD ANONIMA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</si>
</sst>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quot;#,##0.00_);[Red]\(&quot;Q&quot;#,##0.00\)"/>
    <numFmt numFmtId="165" formatCode="_(&quot;Q&quot;* #,##0.00_);_(&quot;Q&quot;* \(#,##0.00\);_(&quot;Q&quot;* &quot;-&quot;??_);_(@_)"/>
    <numFmt numFmtId="166" formatCode="_(* #,##0.00_);_(* \(#,##0.00\);_(* &quot;-&quot;??_);_(@_)"/>
    <numFmt numFmtId="167" formatCode="&quot;Q&quot;#,##0.00"/>
  </numFmts>
  <fonts count="28"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2"/>
      <color rgb="FF000000"/>
      <name val="Arial"/>
      <family val="2"/>
    </font>
    <font>
      <sz val="14"/>
      <color theme="1"/>
      <name val="Arial"/>
      <family val="2"/>
    </font>
    <font>
      <sz val="14"/>
      <color rgb="FF000000"/>
      <name val="Calibri"/>
      <family val="2"/>
      <scheme val="minor"/>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b/>
      <sz val="14"/>
      <name val="Calibri"/>
      <family val="2"/>
      <scheme val="minor"/>
    </font>
    <font>
      <b/>
      <sz val="10"/>
      <name val="Calibri"/>
      <family val="2"/>
      <scheme val="minor"/>
    </font>
    <font>
      <sz val="11"/>
      <color theme="1"/>
      <name val="Arial"/>
      <family val="2"/>
    </font>
    <font>
      <sz val="10"/>
      <color theme="1"/>
      <name val="Calibri"/>
      <family val="2"/>
      <scheme val="minor"/>
    </font>
    <font>
      <sz val="14"/>
      <name val="Calibri"/>
      <family val="2"/>
      <scheme val="minor"/>
    </font>
    <font>
      <sz val="18"/>
      <name val="Calibri"/>
      <family val="2"/>
      <scheme val="minor"/>
    </font>
    <font>
      <b/>
      <sz val="18"/>
      <name val="Calibri"/>
      <family val="2"/>
      <scheme val="minor"/>
    </font>
  </fonts>
  <fills count="6">
    <fill>
      <patternFill patternType="none"/>
    </fill>
    <fill>
      <patternFill patternType="gray125"/>
    </fill>
    <fill>
      <patternFill patternType="solid">
        <fgColor theme="2"/>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0"/>
        <bgColor indexed="64"/>
      </patternFill>
    </fill>
  </fills>
  <borders count="50">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style="medium">
        <color auto="1"/>
      </right>
      <top/>
      <bottom/>
      <diagonal/>
    </border>
    <border>
      <left style="medium">
        <color auto="1"/>
      </left>
      <right/>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bottom/>
      <diagonal/>
    </border>
    <border>
      <left/>
      <right style="thin">
        <color auto="1"/>
      </right>
      <top/>
      <bottom/>
      <diagonal/>
    </border>
    <border>
      <left style="medium">
        <color auto="1"/>
      </left>
      <right/>
      <top style="medium">
        <color auto="1"/>
      </top>
      <bottom/>
      <diagonal/>
    </border>
    <border>
      <left/>
      <right style="thin">
        <color auto="1"/>
      </right>
      <top style="medium">
        <color auto="1"/>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s>
  <cellStyleXfs count="4">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cellStyleXfs>
  <cellXfs count="431">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6" xfId="0" applyFont="1" applyBorder="1" applyAlignment="1">
      <alignment vertical="center" wrapText="1"/>
    </xf>
    <xf numFmtId="0" fontId="0" fillId="0" borderId="6" xfId="0" applyFont="1" applyBorder="1" applyAlignment="1">
      <alignment vertical="center" wrapText="1"/>
    </xf>
    <xf numFmtId="0" fontId="0" fillId="0" borderId="27"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8" fillId="2" borderId="3" xfId="0" applyFont="1" applyFill="1" applyBorder="1" applyAlignment="1">
      <alignment horizontal="center"/>
    </xf>
    <xf numFmtId="0" fontId="8" fillId="2" borderId="4" xfId="0" applyFont="1" applyFill="1" applyBorder="1" applyAlignment="1">
      <alignment horizont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4"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0" fillId="0" borderId="0" xfId="0" applyAlignment="1">
      <alignment wrapText="1"/>
    </xf>
    <xf numFmtId="0" fontId="0" fillId="0" borderId="37" xfId="0" applyBorder="1"/>
    <xf numFmtId="0" fontId="0" fillId="0" borderId="36" xfId="0" applyBorder="1"/>
    <xf numFmtId="0" fontId="0" fillId="0" borderId="38" xfId="0" applyBorder="1"/>
    <xf numFmtId="0" fontId="8" fillId="0" borderId="1" xfId="0" applyFont="1" applyBorder="1" applyAlignment="1">
      <alignment vertical="center"/>
    </xf>
    <xf numFmtId="0" fontId="9" fillId="0" borderId="2" xfId="0" applyFont="1" applyBorder="1" applyAlignment="1">
      <alignment vertical="center"/>
    </xf>
    <xf numFmtId="0" fontId="9" fillId="0" borderId="1" xfId="0" applyFont="1" applyBorder="1" applyAlignment="1">
      <alignment vertical="center"/>
    </xf>
    <xf numFmtId="0" fontId="9" fillId="0" borderId="1" xfId="0" applyFont="1" applyBorder="1" applyAlignment="1">
      <alignment vertical="center" wrapText="1"/>
    </xf>
    <xf numFmtId="0" fontId="13" fillId="0" borderId="1" xfId="0" applyFont="1" applyBorder="1" applyAlignment="1">
      <alignment vertical="center" wrapText="1"/>
    </xf>
    <xf numFmtId="0" fontId="9" fillId="0" borderId="0" xfId="0" applyFont="1" applyBorder="1"/>
    <xf numFmtId="0" fontId="12" fillId="0" borderId="0" xfId="0" applyFont="1"/>
    <xf numFmtId="0" fontId="8" fillId="0" borderId="1" xfId="0" applyFont="1" applyBorder="1" applyAlignment="1"/>
    <xf numFmtId="0" fontId="8" fillId="3" borderId="1" xfId="0" applyFont="1" applyFill="1" applyBorder="1" applyAlignment="1">
      <alignment horizontal="center"/>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11" fillId="0" borderId="1" xfId="0" applyFont="1" applyBorder="1" applyAlignment="1">
      <alignment horizontal="center" vertical="center"/>
    </xf>
    <xf numFmtId="0" fontId="8" fillId="2" borderId="22"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8" fillId="2" borderId="35" xfId="0" applyFont="1" applyFill="1" applyBorder="1" applyAlignment="1">
      <alignment horizontal="center" vertical="center" wrapText="1"/>
    </xf>
    <xf numFmtId="0" fontId="8" fillId="2" borderId="33"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2" xfId="0" applyFont="1" applyBorder="1" applyAlignment="1">
      <alignment vertical="center" wrapText="1"/>
    </xf>
    <xf numFmtId="165" fontId="9" fillId="0" borderId="2" xfId="2" applyFont="1" applyBorder="1" applyAlignment="1">
      <alignment horizontal="center" vertical="center" wrapText="1"/>
    </xf>
    <xf numFmtId="164" fontId="9" fillId="0" borderId="2" xfId="2" applyNumberFormat="1" applyFont="1" applyBorder="1" applyAlignment="1">
      <alignment vertical="center"/>
    </xf>
    <xf numFmtId="0" fontId="9" fillId="0" borderId="2" xfId="0" applyFont="1" applyBorder="1" applyAlignment="1">
      <alignment horizontal="justify" vertical="center" wrapText="1"/>
    </xf>
    <xf numFmtId="165" fontId="9" fillId="0" borderId="2" xfId="2" applyNumberFormat="1" applyFont="1" applyBorder="1" applyAlignment="1">
      <alignment vertical="center"/>
    </xf>
    <xf numFmtId="0" fontId="0" fillId="0" borderId="0" xfId="0" applyAlignment="1">
      <alignment vertical="center"/>
    </xf>
    <xf numFmtId="0" fontId="9" fillId="0" borderId="0" xfId="0" applyFont="1" applyAlignment="1">
      <alignment vertical="center"/>
    </xf>
    <xf numFmtId="0" fontId="10" fillId="0" borderId="1" xfId="0" applyFont="1" applyFill="1" applyBorder="1" applyAlignment="1">
      <alignment horizontal="center" vertical="center" wrapText="1"/>
    </xf>
    <xf numFmtId="0" fontId="9" fillId="0" borderId="0" xfId="0" applyFont="1" applyFill="1" applyAlignment="1">
      <alignment vertical="center"/>
    </xf>
    <xf numFmtId="0" fontId="9" fillId="0" borderId="0" xfId="0" applyFont="1" applyFill="1"/>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2" fillId="0" borderId="2" xfId="0" applyFont="1" applyBorder="1" applyAlignment="1">
      <alignment horizontal="center" vertical="center"/>
    </xf>
    <xf numFmtId="0" fontId="1" fillId="0" borderId="29" xfId="0" applyFont="1" applyBorder="1" applyAlignment="1">
      <alignment horizontal="center" vertical="center"/>
    </xf>
    <xf numFmtId="0" fontId="1" fillId="0" borderId="29"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9" fillId="0" borderId="1" xfId="0" applyFont="1" applyBorder="1" applyAlignment="1">
      <alignment horizontal="justify" vertical="center" wrapText="1"/>
    </xf>
    <xf numFmtId="0" fontId="1" fillId="0" borderId="2" xfId="0" applyFont="1" applyBorder="1" applyAlignment="1">
      <alignment vertical="center" wrapText="1"/>
    </xf>
    <xf numFmtId="0" fontId="9" fillId="0" borderId="2" xfId="0" applyFont="1" applyBorder="1" applyAlignment="1">
      <alignment horizontal="center" vertical="center"/>
    </xf>
    <xf numFmtId="0" fontId="9" fillId="0" borderId="1" xfId="0" applyFont="1" applyBorder="1" applyAlignment="1">
      <alignment horizontal="center" vertical="center"/>
    </xf>
    <xf numFmtId="0" fontId="6" fillId="2"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6" fillId="5" borderId="10" xfId="0" applyFont="1" applyFill="1" applyBorder="1" applyAlignment="1">
      <alignment vertical="center"/>
    </xf>
    <xf numFmtId="0" fontId="18" fillId="5" borderId="10" xfId="0" applyFont="1" applyFill="1" applyBorder="1" applyAlignment="1">
      <alignment horizontal="left" vertical="center" wrapText="1"/>
    </xf>
    <xf numFmtId="0" fontId="16" fillId="5" borderId="0" xfId="0" applyFont="1" applyFill="1"/>
    <xf numFmtId="0" fontId="16" fillId="5" borderId="1" xfId="0" applyFont="1" applyFill="1" applyBorder="1" applyAlignment="1">
      <alignment vertical="center"/>
    </xf>
    <xf numFmtId="0" fontId="18" fillId="5" borderId="1" xfId="0" applyFont="1" applyFill="1" applyBorder="1" applyAlignment="1">
      <alignment horizontal="left" vertical="center" wrapText="1"/>
    </xf>
    <xf numFmtId="0" fontId="16" fillId="5" borderId="1" xfId="0" applyFont="1" applyFill="1" applyBorder="1" applyAlignment="1">
      <alignment vertical="center" wrapText="1"/>
    </xf>
    <xf numFmtId="14" fontId="18" fillId="5" borderId="13" xfId="0" applyNumberFormat="1" applyFont="1" applyFill="1" applyBorder="1" applyAlignment="1">
      <alignment horizontal="left" vertical="center"/>
    </xf>
    <xf numFmtId="0" fontId="16" fillId="5" borderId="15" xfId="0" applyFont="1" applyFill="1" applyBorder="1" applyAlignment="1">
      <alignment vertical="center"/>
    </xf>
    <xf numFmtId="0" fontId="16" fillId="5" borderId="10" xfId="0" applyFont="1" applyFill="1" applyBorder="1" applyAlignment="1">
      <alignment horizontal="left" vertical="center"/>
    </xf>
    <xf numFmtId="0" fontId="18" fillId="5" borderId="10" xfId="0" applyFont="1" applyFill="1" applyBorder="1" applyAlignment="1">
      <alignment horizontal="left" vertical="center"/>
    </xf>
    <xf numFmtId="49" fontId="18" fillId="5" borderId="11" xfId="0" applyNumberFormat="1" applyFont="1" applyFill="1" applyBorder="1" applyAlignment="1">
      <alignment horizontal="left" vertical="center" wrapText="1"/>
    </xf>
    <xf numFmtId="0" fontId="18" fillId="5" borderId="13" xfId="0" applyFont="1" applyFill="1" applyBorder="1" applyAlignment="1">
      <alignment horizontal="left" vertical="center"/>
    </xf>
    <xf numFmtId="0" fontId="18" fillId="5" borderId="13" xfId="0" applyFont="1" applyFill="1" applyBorder="1" applyAlignment="1">
      <alignment horizontal="justify" vertical="center" wrapText="1"/>
    </xf>
    <xf numFmtId="0" fontId="18" fillId="5" borderId="15" xfId="0" applyFont="1" applyFill="1" applyBorder="1" applyAlignment="1">
      <alignment horizontal="left" vertical="center"/>
    </xf>
    <xf numFmtId="0" fontId="18" fillId="5" borderId="16" xfId="0" applyFont="1" applyFill="1" applyBorder="1" applyAlignment="1">
      <alignment horizontal="left" vertical="center"/>
    </xf>
    <xf numFmtId="0" fontId="16" fillId="5" borderId="0" xfId="0" applyFont="1" applyFill="1" applyAlignment="1">
      <alignment vertical="center"/>
    </xf>
    <xf numFmtId="0" fontId="16" fillId="5" borderId="1" xfId="0" applyFont="1" applyFill="1" applyBorder="1" applyAlignment="1">
      <alignment vertical="top"/>
    </xf>
    <xf numFmtId="166" fontId="16" fillId="5" borderId="0" xfId="3" applyFont="1" applyFill="1"/>
    <xf numFmtId="0" fontId="18" fillId="5" borderId="1" xfId="0" applyFont="1" applyFill="1" applyBorder="1" applyAlignment="1">
      <alignment horizontal="left" vertical="top" wrapText="1"/>
    </xf>
    <xf numFmtId="165" fontId="16" fillId="5" borderId="0" xfId="0" applyNumberFormat="1" applyFont="1" applyFill="1"/>
    <xf numFmtId="165" fontId="16" fillId="5" borderId="23" xfId="0" applyNumberFormat="1" applyFont="1" applyFill="1" applyBorder="1" applyAlignment="1">
      <alignment vertical="center"/>
    </xf>
    <xf numFmtId="0" fontId="16" fillId="5" borderId="23" xfId="0" applyFont="1" applyFill="1" applyBorder="1" applyAlignment="1">
      <alignment vertical="center"/>
    </xf>
    <xf numFmtId="0" fontId="18" fillId="5" borderId="40" xfId="0" applyFont="1" applyFill="1" applyBorder="1" applyAlignment="1">
      <alignment vertical="center" wrapText="1"/>
    </xf>
    <xf numFmtId="165" fontId="18" fillId="5" borderId="34" xfId="0" applyNumberFormat="1" applyFont="1" applyFill="1" applyBorder="1" applyAlignment="1">
      <alignment vertical="center"/>
    </xf>
    <xf numFmtId="165" fontId="16" fillId="5" borderId="10" xfId="0" applyNumberFormat="1" applyFont="1" applyFill="1" applyBorder="1" applyAlignment="1">
      <alignment vertical="center"/>
    </xf>
    <xf numFmtId="0" fontId="16" fillId="5" borderId="10" xfId="0" applyFont="1" applyFill="1" applyBorder="1" applyAlignment="1">
      <alignment horizontal="center" vertical="center"/>
    </xf>
    <xf numFmtId="165" fontId="16" fillId="5" borderId="1" xfId="0" applyNumberFormat="1" applyFont="1" applyFill="1" applyBorder="1" applyAlignment="1">
      <alignment vertical="center"/>
    </xf>
    <xf numFmtId="0" fontId="16" fillId="5"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0" fillId="0" borderId="14" xfId="0" applyFont="1" applyBorder="1"/>
    <xf numFmtId="0" fontId="0" fillId="0" borderId="15" xfId="0" applyFont="1" applyBorder="1"/>
    <xf numFmtId="2" fontId="0" fillId="0" borderId="15" xfId="0" applyNumberFormat="1" applyFont="1" applyBorder="1"/>
    <xf numFmtId="165" fontId="0" fillId="0" borderId="15" xfId="0" applyNumberFormat="1" applyFont="1" applyBorder="1"/>
    <xf numFmtId="0" fontId="0" fillId="0" borderId="15" xfId="0" applyNumberFormat="1" applyFont="1" applyBorder="1"/>
    <xf numFmtId="0" fontId="0" fillId="0" borderId="16" xfId="0" applyNumberFormat="1" applyFont="1" applyBorder="1"/>
    <xf numFmtId="167" fontId="7" fillId="0" borderId="15" xfId="3" applyNumberFormat="1" applyFont="1" applyBorder="1" applyAlignment="1">
      <alignment horizontal="center" vertical="center"/>
    </xf>
    <xf numFmtId="0" fontId="0" fillId="0" borderId="15" xfId="0" applyFont="1" applyBorder="1" applyAlignment="1">
      <alignment horizontal="justify"/>
    </xf>
    <xf numFmtId="165" fontId="16" fillId="5" borderId="21" xfId="0" applyNumberFormat="1" applyFont="1" applyFill="1" applyBorder="1" applyAlignment="1">
      <alignment horizontal="center" vertical="center"/>
    </xf>
    <xf numFmtId="165" fontId="16" fillId="5" borderId="7" xfId="0" applyNumberFormat="1" applyFont="1" applyFill="1" applyBorder="1" applyAlignment="1">
      <alignment horizontal="center" vertical="center"/>
    </xf>
    <xf numFmtId="165" fontId="16" fillId="5" borderId="23" xfId="0" applyNumberFormat="1" applyFont="1" applyFill="1" applyBorder="1" applyAlignment="1">
      <alignment horizontal="center" vertical="center"/>
    </xf>
    <xf numFmtId="0" fontId="16" fillId="5" borderId="21" xfId="0" applyFont="1" applyFill="1" applyBorder="1" applyAlignment="1">
      <alignment horizontal="center" vertical="center"/>
    </xf>
    <xf numFmtId="0" fontId="16" fillId="5" borderId="7" xfId="0" applyFont="1" applyFill="1" applyBorder="1" applyAlignment="1">
      <alignment horizontal="center" vertical="center"/>
    </xf>
    <xf numFmtId="0" fontId="16" fillId="5" borderId="23" xfId="0" applyFont="1" applyFill="1" applyBorder="1" applyAlignment="1">
      <alignment horizontal="center" vertical="center"/>
    </xf>
    <xf numFmtId="0" fontId="16" fillId="5" borderId="21" xfId="0" applyFont="1" applyFill="1" applyBorder="1" applyAlignment="1">
      <alignment horizontal="center" vertical="center" wrapText="1"/>
    </xf>
    <xf numFmtId="0" fontId="16" fillId="5" borderId="7" xfId="0" applyFont="1" applyFill="1" applyBorder="1" applyAlignment="1">
      <alignment horizontal="center" vertical="center" wrapText="1"/>
    </xf>
    <xf numFmtId="0" fontId="16" fillId="5" borderId="23" xfId="0" applyFont="1" applyFill="1" applyBorder="1" applyAlignment="1">
      <alignment horizontal="center" vertical="center" wrapText="1"/>
    </xf>
    <xf numFmtId="0" fontId="16" fillId="5" borderId="6" xfId="0" applyFont="1" applyFill="1" applyBorder="1" applyAlignment="1">
      <alignment horizontal="left" vertical="top"/>
    </xf>
    <xf numFmtId="0" fontId="18" fillId="5" borderId="6" xfId="0" applyFont="1" applyFill="1" applyBorder="1" applyAlignment="1">
      <alignment horizontal="left" vertical="top"/>
    </xf>
    <xf numFmtId="0" fontId="16" fillId="5" borderId="6" xfId="0" applyFont="1" applyFill="1" applyBorder="1" applyAlignment="1">
      <alignment horizontal="left" vertical="center"/>
    </xf>
    <xf numFmtId="0" fontId="18" fillId="5" borderId="6" xfId="0" applyFont="1" applyFill="1" applyBorder="1" applyAlignment="1">
      <alignment horizontal="left" vertical="center"/>
    </xf>
    <xf numFmtId="0" fontId="18" fillId="5" borderId="27" xfId="0" applyFont="1" applyFill="1" applyBorder="1" applyAlignment="1">
      <alignment horizontal="justify" vertical="center" wrapText="1"/>
    </xf>
    <xf numFmtId="165" fontId="16" fillId="5" borderId="6" xfId="0" applyNumberFormat="1" applyFont="1" applyFill="1" applyBorder="1" applyAlignment="1">
      <alignment horizontal="center" vertical="center"/>
    </xf>
    <xf numFmtId="0" fontId="9" fillId="0" borderId="1" xfId="0" applyFont="1" applyBorder="1" applyAlignment="1">
      <alignment horizontal="center" vertical="center" wrapText="1"/>
    </xf>
    <xf numFmtId="0" fontId="23" fillId="0" borderId="1" xfId="0" applyFont="1" applyFill="1" applyBorder="1" applyAlignment="1">
      <alignment horizontal="center" vertical="center" wrapText="1"/>
    </xf>
    <xf numFmtId="0" fontId="17" fillId="5" borderId="3" xfId="0" applyFont="1" applyFill="1" applyBorder="1" applyAlignment="1">
      <alignment horizontal="center" vertical="center" wrapText="1"/>
    </xf>
    <xf numFmtId="0" fontId="17" fillId="5" borderId="4" xfId="0" applyFont="1" applyFill="1" applyBorder="1" applyAlignment="1">
      <alignment horizontal="center" vertical="center" wrapText="1"/>
    </xf>
    <xf numFmtId="0" fontId="18" fillId="5" borderId="11" xfId="0" applyFont="1" applyFill="1" applyBorder="1" applyAlignment="1">
      <alignment vertical="center" wrapText="1"/>
    </xf>
    <xf numFmtId="0" fontId="18" fillId="5" borderId="1" xfId="0" applyFont="1" applyFill="1" applyBorder="1" applyAlignment="1">
      <alignment vertical="center" wrapText="1"/>
    </xf>
    <xf numFmtId="0" fontId="18" fillId="5" borderId="13" xfId="0" applyFont="1" applyFill="1" applyBorder="1" applyAlignment="1">
      <alignment vertical="center"/>
    </xf>
    <xf numFmtId="0" fontId="18" fillId="5" borderId="13" xfId="0" applyFont="1" applyFill="1" applyBorder="1" applyAlignment="1">
      <alignment vertical="center" wrapText="1"/>
    </xf>
    <xf numFmtId="0" fontId="18" fillId="5" borderId="15" xfId="0" applyFont="1" applyFill="1" applyBorder="1" applyAlignment="1">
      <alignment vertical="center"/>
    </xf>
    <xf numFmtId="0" fontId="16" fillId="5" borderId="16" xfId="0" applyFont="1" applyFill="1" applyBorder="1" applyAlignment="1">
      <alignment vertical="center"/>
    </xf>
    <xf numFmtId="49" fontId="18" fillId="5" borderId="11" xfId="0" applyNumberFormat="1" applyFont="1" applyFill="1" applyBorder="1" applyAlignment="1">
      <alignment horizontal="left" vertical="center"/>
    </xf>
    <xf numFmtId="0" fontId="16" fillId="5" borderId="1" xfId="0" applyFont="1" applyFill="1" applyBorder="1" applyAlignment="1">
      <alignment vertical="top" wrapText="1"/>
    </xf>
    <xf numFmtId="14" fontId="18" fillId="5" borderId="13" xfId="0" applyNumberFormat="1" applyFont="1" applyFill="1" applyBorder="1" applyAlignment="1">
      <alignment horizontal="left" vertical="center" wrapText="1"/>
    </xf>
    <xf numFmtId="165" fontId="21" fillId="5" borderId="23" xfId="0" applyNumberFormat="1" applyFont="1" applyFill="1" applyBorder="1" applyAlignment="1">
      <alignment vertical="center"/>
    </xf>
    <xf numFmtId="165" fontId="16" fillId="5" borderId="21" xfId="0" applyNumberFormat="1" applyFont="1" applyFill="1" applyBorder="1" applyAlignment="1">
      <alignment vertical="center"/>
    </xf>
    <xf numFmtId="0" fontId="16" fillId="5" borderId="10" xfId="0" applyFont="1" applyFill="1" applyBorder="1" applyAlignment="1">
      <alignment horizontal="center" vertical="center" wrapText="1"/>
    </xf>
    <xf numFmtId="165" fontId="16" fillId="5" borderId="7" xfId="0" applyNumberFormat="1" applyFont="1" applyFill="1" applyBorder="1" applyAlignment="1">
      <alignment vertical="center"/>
    </xf>
    <xf numFmtId="165" fontId="16" fillId="5" borderId="2" xfId="0" applyNumberFormat="1" applyFont="1" applyFill="1" applyBorder="1" applyAlignment="1">
      <alignment vertical="center"/>
    </xf>
    <xf numFmtId="0" fontId="16" fillId="5" borderId="23" xfId="0" applyFont="1" applyFill="1" applyBorder="1" applyAlignment="1">
      <alignment vertical="center" wrapText="1"/>
    </xf>
    <xf numFmtId="165" fontId="21" fillId="5" borderId="15" xfId="0" applyNumberFormat="1" applyFont="1" applyFill="1" applyBorder="1" applyAlignment="1">
      <alignment vertical="center"/>
    </xf>
    <xf numFmtId="165" fontId="16" fillId="5" borderId="46" xfId="0" applyNumberFormat="1" applyFont="1" applyFill="1" applyBorder="1" applyAlignment="1">
      <alignment vertical="center"/>
    </xf>
    <xf numFmtId="165" fontId="16" fillId="5" borderId="44" xfId="0" applyNumberFormat="1" applyFont="1" applyFill="1" applyBorder="1" applyAlignment="1">
      <alignment vertical="center"/>
    </xf>
    <xf numFmtId="0" fontId="16" fillId="5" borderId="7" xfId="0" applyFont="1" applyFill="1" applyBorder="1" applyAlignment="1">
      <alignment horizontal="left" vertical="top" wrapText="1"/>
    </xf>
    <xf numFmtId="0" fontId="18" fillId="5" borderId="7" xfId="0" applyFont="1" applyFill="1" applyBorder="1" applyAlignment="1">
      <alignment horizontal="left" vertical="top" wrapText="1"/>
    </xf>
    <xf numFmtId="0" fontId="16" fillId="5" borderId="7" xfId="0" applyFont="1" applyFill="1" applyBorder="1" applyAlignment="1">
      <alignment horizontal="center" vertical="top"/>
    </xf>
    <xf numFmtId="0" fontId="18" fillId="5" borderId="39" xfId="0" applyFont="1" applyFill="1" applyBorder="1" applyAlignment="1">
      <alignment horizontal="justify" vertical="center" wrapText="1"/>
    </xf>
    <xf numFmtId="165" fontId="21" fillId="5" borderId="1" xfId="0" applyNumberFormat="1" applyFont="1" applyFill="1" applyBorder="1" applyAlignment="1">
      <alignment vertical="center"/>
    </xf>
    <xf numFmtId="0" fontId="16" fillId="5" borderId="6" xfId="0" applyFont="1" applyFill="1" applyBorder="1" applyAlignment="1">
      <alignment horizontal="left" vertical="top" wrapText="1"/>
    </xf>
    <xf numFmtId="0" fontId="18" fillId="5" borderId="6" xfId="0" applyFont="1" applyFill="1" applyBorder="1" applyAlignment="1">
      <alignment horizontal="left" vertical="top" wrapText="1"/>
    </xf>
    <xf numFmtId="0" fontId="22" fillId="5" borderId="13" xfId="0" applyFont="1" applyFill="1" applyBorder="1" applyAlignment="1">
      <alignment horizontal="justify" vertical="center" wrapText="1"/>
    </xf>
    <xf numFmtId="0" fontId="16" fillId="5" borderId="0" xfId="0" applyFont="1" applyFill="1" applyBorder="1"/>
    <xf numFmtId="0" fontId="17" fillId="5" borderId="0" xfId="0" applyFont="1" applyFill="1" applyBorder="1" applyAlignment="1">
      <alignment vertical="center"/>
    </xf>
    <xf numFmtId="0" fontId="18" fillId="5" borderId="0" xfId="0" applyFont="1" applyFill="1"/>
    <xf numFmtId="0" fontId="17" fillId="5" borderId="0" xfId="0" applyFont="1" applyFill="1" applyBorder="1" applyAlignment="1">
      <alignment vertical="center" wrapText="1"/>
    </xf>
    <xf numFmtId="0" fontId="17" fillId="5" borderId="0" xfId="0" applyFont="1" applyFill="1" applyBorder="1" applyAlignment="1">
      <alignment horizontal="center" vertical="center"/>
    </xf>
    <xf numFmtId="0" fontId="18" fillId="5" borderId="10" xfId="0" applyFont="1" applyFill="1" applyBorder="1" applyAlignment="1">
      <alignment vertical="center"/>
    </xf>
    <xf numFmtId="0" fontId="16" fillId="5" borderId="0" xfId="0" applyFont="1" applyFill="1" applyAlignment="1">
      <alignment horizontal="justify" vertical="center"/>
    </xf>
    <xf numFmtId="0" fontId="16" fillId="5" borderId="6" xfId="0" applyFont="1" applyFill="1" applyBorder="1" applyAlignment="1">
      <alignment vertical="center" wrapText="1"/>
    </xf>
    <xf numFmtId="0" fontId="16" fillId="5" borderId="6" xfId="0" applyFont="1" applyFill="1" applyBorder="1" applyAlignment="1">
      <alignment horizontal="center" vertical="center"/>
    </xf>
    <xf numFmtId="0" fontId="16" fillId="5" borderId="6" xfId="0" applyFont="1" applyFill="1" applyBorder="1" applyAlignment="1">
      <alignment horizontal="center" vertical="center" wrapText="1"/>
    </xf>
    <xf numFmtId="0" fontId="16" fillId="5" borderId="6" xfId="0" applyFont="1" applyFill="1" applyBorder="1" applyAlignment="1">
      <alignment vertical="center"/>
    </xf>
    <xf numFmtId="0" fontId="16" fillId="5" borderId="4" xfId="0" applyFont="1" applyFill="1" applyBorder="1"/>
    <xf numFmtId="0" fontId="16" fillId="5" borderId="5" xfId="0" applyFont="1" applyFill="1" applyBorder="1"/>
    <xf numFmtId="166" fontId="16" fillId="5" borderId="0" xfId="0" applyNumberFormat="1" applyFont="1" applyFill="1"/>
    <xf numFmtId="0" fontId="8" fillId="5" borderId="0" xfId="0" applyFont="1" applyFill="1"/>
    <xf numFmtId="0" fontId="0" fillId="5" borderId="0" xfId="0" applyFill="1"/>
    <xf numFmtId="0" fontId="4" fillId="5" borderId="0" xfId="0" applyFont="1" applyFill="1"/>
    <xf numFmtId="0" fontId="25" fillId="5" borderId="0" xfId="0" applyFont="1" applyFill="1"/>
    <xf numFmtId="165" fontId="26" fillId="5" borderId="0" xfId="0" applyNumberFormat="1" applyFont="1" applyFill="1"/>
    <xf numFmtId="166" fontId="26" fillId="5" borderId="0" xfId="3" applyFont="1" applyFill="1"/>
    <xf numFmtId="0" fontId="17" fillId="5" borderId="47" xfId="0" applyFont="1" applyFill="1" applyBorder="1" applyAlignment="1">
      <alignment horizontal="center" vertical="center"/>
    </xf>
    <xf numFmtId="0" fontId="17" fillId="5" borderId="44" xfId="0" applyFont="1" applyFill="1" applyBorder="1" applyAlignment="1">
      <alignment horizontal="center" vertical="center"/>
    </xf>
    <xf numFmtId="0" fontId="18" fillId="5" borderId="1" xfId="0" applyFont="1" applyFill="1" applyBorder="1" applyAlignment="1">
      <alignment vertical="center"/>
    </xf>
    <xf numFmtId="14" fontId="18" fillId="5" borderId="1" xfId="0" applyNumberFormat="1" applyFont="1" applyFill="1" applyBorder="1" applyAlignment="1">
      <alignment horizontal="left" vertical="center"/>
    </xf>
    <xf numFmtId="0" fontId="16" fillId="5" borderId="47" xfId="0" applyFont="1" applyFill="1" applyBorder="1"/>
    <xf numFmtId="0" fontId="16" fillId="5" borderId="44" xfId="0" applyFont="1" applyFill="1" applyBorder="1"/>
    <xf numFmtId="0" fontId="16" fillId="5" borderId="44" xfId="0" applyFont="1" applyFill="1" applyBorder="1" applyAlignment="1">
      <alignment horizontal="center"/>
    </xf>
    <xf numFmtId="0" fontId="16" fillId="5" borderId="49" xfId="0" applyFont="1" applyFill="1" applyBorder="1"/>
    <xf numFmtId="0" fontId="16" fillId="5" borderId="30" xfId="0" applyFont="1" applyFill="1" applyBorder="1"/>
    <xf numFmtId="0" fontId="16" fillId="5" borderId="29" xfId="0" applyFont="1" applyFill="1" applyBorder="1"/>
    <xf numFmtId="165" fontId="27" fillId="5" borderId="4" xfId="0" applyNumberFormat="1" applyFont="1" applyFill="1" applyBorder="1" applyAlignment="1">
      <alignment vertical="center"/>
    </xf>
    <xf numFmtId="0" fontId="15" fillId="5" borderId="3" xfId="0" applyFont="1" applyFill="1" applyBorder="1" applyAlignment="1">
      <alignment vertical="center"/>
    </xf>
    <xf numFmtId="14" fontId="0" fillId="5" borderId="6" xfId="0" applyNumberFormat="1" applyFont="1" applyFill="1" applyBorder="1" applyAlignment="1">
      <alignment horizontal="justify" vertical="center" wrapText="1"/>
    </xf>
    <xf numFmtId="14" fontId="0" fillId="5" borderId="1" xfId="0" applyNumberFormat="1" applyFont="1" applyFill="1" applyBorder="1" applyAlignment="1">
      <alignment horizontal="left" vertical="center" wrapText="1"/>
    </xf>
    <xf numFmtId="0" fontId="0" fillId="5" borderId="1" xfId="0" applyNumberFormat="1" applyFont="1" applyFill="1" applyBorder="1" applyAlignment="1">
      <alignment horizontal="center" vertical="center"/>
    </xf>
    <xf numFmtId="165" fontId="0" fillId="5" borderId="1" xfId="0" applyNumberFormat="1" applyFont="1" applyFill="1" applyBorder="1" applyAlignment="1">
      <alignment horizontal="center" vertical="center"/>
    </xf>
    <xf numFmtId="165" fontId="7" fillId="5" borderId="1" xfId="3" applyNumberFormat="1" applyFont="1" applyFill="1" applyBorder="1" applyAlignment="1">
      <alignment horizontal="center" vertical="center"/>
    </xf>
    <xf numFmtId="14" fontId="0" fillId="5" borderId="26" xfId="0" applyNumberFormat="1" applyFont="1" applyFill="1" applyBorder="1" applyAlignment="1">
      <alignment horizontal="center" vertical="center"/>
    </xf>
    <xf numFmtId="0" fontId="0" fillId="5" borderId="6" xfId="0" applyFont="1" applyFill="1" applyBorder="1" applyAlignment="1">
      <alignment horizontal="justify" vertical="center" wrapText="1"/>
    </xf>
    <xf numFmtId="0" fontId="0" fillId="5" borderId="1" xfId="0" applyFont="1" applyFill="1" applyBorder="1" applyAlignment="1">
      <alignment horizontal="left" vertical="center" wrapText="1"/>
    </xf>
    <xf numFmtId="0" fontId="0" fillId="5" borderId="6" xfId="0" applyNumberFormat="1" applyFont="1" applyFill="1" applyBorder="1" applyAlignment="1">
      <alignment horizontal="center" vertical="center"/>
    </xf>
    <xf numFmtId="2" fontId="0" fillId="5" borderId="6" xfId="0" applyNumberFormat="1" applyFont="1" applyFill="1" applyBorder="1" applyAlignment="1">
      <alignment horizontal="left" vertical="center" wrapText="1"/>
    </xf>
    <xf numFmtId="0" fontId="0" fillId="5" borderId="27" xfId="0" applyNumberFormat="1" applyFont="1" applyFill="1" applyBorder="1" applyAlignment="1">
      <alignment horizontal="center" vertical="center"/>
    </xf>
    <xf numFmtId="14" fontId="0" fillId="5" borderId="1" xfId="0" applyNumberFormat="1" applyFont="1" applyFill="1" applyBorder="1" applyAlignment="1">
      <alignment horizontal="left" vertical="center"/>
    </xf>
    <xf numFmtId="14" fontId="0" fillId="5" borderId="26" xfId="0" applyNumberFormat="1" applyFont="1" applyFill="1" applyBorder="1" applyAlignment="1">
      <alignment horizontal="center" vertical="center"/>
    </xf>
    <xf numFmtId="0" fontId="0" fillId="5" borderId="6" xfId="0" applyNumberFormat="1" applyFont="1" applyFill="1" applyBorder="1" applyAlignment="1">
      <alignment horizontal="center" vertical="center"/>
    </xf>
    <xf numFmtId="2" fontId="0" fillId="5" borderId="6" xfId="0" applyNumberFormat="1" applyFont="1" applyFill="1" applyBorder="1" applyAlignment="1">
      <alignment horizontal="left" vertical="center" wrapText="1"/>
    </xf>
    <xf numFmtId="0" fontId="0" fillId="5" borderId="27" xfId="0" applyNumberFormat="1" applyFont="1" applyFill="1" applyBorder="1" applyAlignment="1">
      <alignment horizontal="center" vertical="center"/>
    </xf>
    <xf numFmtId="14" fontId="0" fillId="5" borderId="12" xfId="0" applyNumberFormat="1" applyFill="1" applyBorder="1" applyAlignment="1">
      <alignment vertical="center"/>
    </xf>
    <xf numFmtId="0" fontId="0" fillId="5" borderId="1" xfId="0" applyFill="1" applyBorder="1" applyAlignment="1">
      <alignment horizontal="justify" vertical="center" wrapText="1"/>
    </xf>
    <xf numFmtId="0" fontId="0" fillId="5" borderId="1" xfId="0" applyFill="1" applyBorder="1" applyAlignment="1">
      <alignment horizontal="left" vertical="center" wrapText="1"/>
    </xf>
    <xf numFmtId="0" fontId="0" fillId="5" borderId="1" xfId="0" applyFill="1" applyBorder="1" applyAlignment="1">
      <alignment horizontal="center" vertical="center"/>
    </xf>
    <xf numFmtId="165" fontId="0" fillId="5" borderId="1" xfId="3" applyNumberFormat="1" applyFont="1" applyFill="1" applyBorder="1" applyAlignment="1">
      <alignment horizontal="right" vertical="center"/>
    </xf>
    <xf numFmtId="165" fontId="0" fillId="5" borderId="1" xfId="3" applyNumberFormat="1" applyFont="1" applyFill="1" applyBorder="1" applyAlignment="1">
      <alignment horizontal="center" vertical="center"/>
    </xf>
    <xf numFmtId="0" fontId="0" fillId="5" borderId="1" xfId="0" applyNumberFormat="1" applyFill="1" applyBorder="1" applyAlignment="1">
      <alignment horizontal="center" vertical="center"/>
    </xf>
    <xf numFmtId="0" fontId="0" fillId="5" borderId="13" xfId="0" applyFill="1" applyBorder="1" applyAlignment="1">
      <alignment horizontal="center" vertical="center"/>
    </xf>
    <xf numFmtId="0" fontId="24" fillId="5" borderId="1" xfId="0" applyFont="1" applyFill="1" applyBorder="1" applyAlignment="1">
      <alignment horizontal="left" vertical="center" wrapText="1"/>
    </xf>
    <xf numFmtId="14" fontId="0" fillId="5" borderId="6" xfId="0" applyNumberFormat="1" applyFont="1" applyFill="1" applyBorder="1" applyAlignment="1">
      <alignment horizontal="justify" vertical="center" wrapText="1"/>
    </xf>
    <xf numFmtId="165" fontId="7" fillId="5" borderId="1" xfId="3" applyNumberFormat="1" applyFont="1" applyFill="1" applyBorder="1" applyAlignment="1">
      <alignment horizontal="left" vertical="center"/>
    </xf>
    <xf numFmtId="0" fontId="0" fillId="5" borderId="13" xfId="0" applyNumberFormat="1" applyFont="1" applyFill="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28" xfId="0" applyFont="1" applyBorder="1" applyAlignment="1">
      <alignment horizontal="center" vertical="center"/>
    </xf>
    <xf numFmtId="0" fontId="8" fillId="0" borderId="1" xfId="0" applyFont="1" applyBorder="1" applyAlignment="1">
      <alignment horizontal="left" vertical="center"/>
    </xf>
    <xf numFmtId="0" fontId="8" fillId="0" borderId="36" xfId="0" applyFont="1" applyBorder="1" applyAlignment="1">
      <alignment horizontal="center" vertical="center"/>
    </xf>
    <xf numFmtId="0" fontId="8" fillId="0" borderId="31" xfId="0" applyFont="1" applyBorder="1" applyAlignment="1">
      <alignment horizontal="left" vertical="center"/>
    </xf>
    <xf numFmtId="0" fontId="8" fillId="0" borderId="32" xfId="0" applyFont="1" applyBorder="1" applyAlignment="1">
      <alignment horizontal="left" vertical="center"/>
    </xf>
    <xf numFmtId="0" fontId="8" fillId="0" borderId="28" xfId="0" applyFont="1" applyBorder="1" applyAlignment="1">
      <alignment horizontal="left" vertical="center"/>
    </xf>
    <xf numFmtId="0" fontId="8" fillId="4" borderId="1" xfId="0" applyFont="1" applyFill="1" applyBorder="1" applyAlignment="1">
      <alignment horizontal="left" vertical="center"/>
    </xf>
    <xf numFmtId="0" fontId="8" fillId="0" borderId="1" xfId="0" applyFont="1" applyBorder="1" applyAlignment="1">
      <alignment horizontal="left" vertical="center" wrapText="1"/>
    </xf>
    <xf numFmtId="0" fontId="8" fillId="4" borderId="31" xfId="0" applyFont="1" applyFill="1" applyBorder="1" applyAlignment="1">
      <alignment horizontal="left"/>
    </xf>
    <xf numFmtId="0" fontId="8" fillId="4" borderId="32" xfId="0" applyFont="1" applyFill="1" applyBorder="1" applyAlignment="1">
      <alignment horizontal="left"/>
    </xf>
    <xf numFmtId="0" fontId="8" fillId="4" borderId="28" xfId="0" applyFont="1" applyFill="1" applyBorder="1" applyAlignment="1">
      <alignment horizontal="left"/>
    </xf>
    <xf numFmtId="0" fontId="8" fillId="0" borderId="31" xfId="0" applyFont="1" applyBorder="1" applyAlignment="1">
      <alignment horizontal="left"/>
    </xf>
    <xf numFmtId="0" fontId="8" fillId="0" borderId="32" xfId="0" applyFont="1" applyBorder="1" applyAlignment="1">
      <alignment horizontal="left"/>
    </xf>
    <xf numFmtId="0" fontId="8" fillId="0" borderId="28" xfId="0" applyFont="1" applyBorder="1" applyAlignment="1">
      <alignment horizontal="left"/>
    </xf>
    <xf numFmtId="0" fontId="8" fillId="0" borderId="31" xfId="0" applyFont="1" applyBorder="1" applyAlignment="1">
      <alignment horizontal="center"/>
    </xf>
    <xf numFmtId="0" fontId="8" fillId="0" borderId="32" xfId="0" applyFont="1" applyBorder="1" applyAlignment="1">
      <alignment horizontal="center"/>
    </xf>
    <xf numFmtId="0" fontId="8" fillId="0" borderId="28" xfId="0" applyFont="1" applyBorder="1" applyAlignment="1">
      <alignment horizontal="center"/>
    </xf>
    <xf numFmtId="0" fontId="8" fillId="2" borderId="4" xfId="0" applyFont="1" applyFill="1" applyBorder="1" applyAlignment="1">
      <alignment horizontal="center"/>
    </xf>
    <xf numFmtId="0" fontId="8" fillId="2" borderId="5" xfId="0" applyFont="1" applyFill="1" applyBorder="1" applyAlignment="1">
      <alignment horizontal="center"/>
    </xf>
    <xf numFmtId="0" fontId="9" fillId="0" borderId="41" xfId="0" applyFont="1" applyBorder="1" applyAlignment="1">
      <alignment horizontal="justify" vertical="center" wrapText="1"/>
    </xf>
    <xf numFmtId="0" fontId="9" fillId="0" borderId="42" xfId="0" applyFont="1" applyBorder="1" applyAlignment="1">
      <alignment horizontal="justify" vertical="center" wrapText="1"/>
    </xf>
    <xf numFmtId="0" fontId="9" fillId="0" borderId="31" xfId="0" applyFont="1" applyBorder="1" applyAlignment="1">
      <alignment horizontal="justify" vertical="center" wrapText="1"/>
    </xf>
    <xf numFmtId="0" fontId="9" fillId="0" borderId="28" xfId="0" applyFont="1" applyBorder="1" applyAlignment="1">
      <alignment horizontal="justify" vertical="center" wrapText="1"/>
    </xf>
    <xf numFmtId="0" fontId="9" fillId="0" borderId="31" xfId="0" applyFont="1" applyBorder="1" applyAlignment="1">
      <alignment horizontal="left" vertical="center"/>
    </xf>
    <xf numFmtId="0" fontId="9" fillId="0" borderId="28" xfId="0" applyFont="1" applyBorder="1" applyAlignment="1">
      <alignment horizontal="left" vertical="center"/>
    </xf>
    <xf numFmtId="0" fontId="0" fillId="0" borderId="30" xfId="0" applyBorder="1" applyAlignment="1">
      <alignment horizontal="center"/>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2" fillId="0" borderId="28" xfId="0" applyFont="1" applyBorder="1" applyAlignment="1">
      <alignment horizontal="left" vertical="center"/>
    </xf>
    <xf numFmtId="0" fontId="3" fillId="0" borderId="8" xfId="0" applyFont="1" applyBorder="1" applyAlignment="1">
      <alignment horizontal="center"/>
    </xf>
    <xf numFmtId="0" fontId="2" fillId="0" borderId="31" xfId="0" applyFont="1" applyFill="1" applyBorder="1" applyAlignment="1">
      <alignment horizontal="left" vertical="center"/>
    </xf>
    <xf numFmtId="0" fontId="2" fillId="0" borderId="32" xfId="0" applyFont="1" applyFill="1" applyBorder="1" applyAlignment="1">
      <alignment horizontal="left" vertical="center"/>
    </xf>
    <xf numFmtId="0" fontId="2" fillId="0" borderId="28" xfId="0" applyFont="1" applyFill="1" applyBorder="1" applyAlignment="1">
      <alignment horizontal="left" vertical="center"/>
    </xf>
    <xf numFmtId="0" fontId="2" fillId="0" borderId="31" xfId="0" applyFont="1" applyBorder="1" applyAlignment="1">
      <alignment horizontal="left" vertical="center" wrapText="1"/>
    </xf>
    <xf numFmtId="0" fontId="2" fillId="0" borderId="32" xfId="0" applyFont="1" applyBorder="1" applyAlignment="1">
      <alignment horizontal="left" vertical="center" wrapText="1"/>
    </xf>
    <xf numFmtId="0" fontId="2" fillId="0" borderId="28" xfId="0" applyFont="1" applyBorder="1" applyAlignment="1">
      <alignment horizontal="left" vertical="center" wrapText="1"/>
    </xf>
    <xf numFmtId="0" fontId="3" fillId="0" borderId="8" xfId="0" applyFont="1" applyBorder="1" applyAlignment="1">
      <alignment horizontal="center" vertical="center"/>
    </xf>
    <xf numFmtId="0" fontId="8" fillId="0" borderId="30" xfId="0" applyFont="1" applyBorder="1" applyAlignment="1">
      <alignment horizontal="center" vertical="center"/>
    </xf>
    <xf numFmtId="0" fontId="16" fillId="5" borderId="20" xfId="0" applyFont="1" applyFill="1" applyBorder="1" applyAlignment="1">
      <alignment vertical="center" wrapText="1"/>
    </xf>
    <xf numFmtId="0" fontId="16" fillId="5" borderId="19" xfId="0" applyFont="1" applyFill="1" applyBorder="1" applyAlignment="1">
      <alignment vertical="center" wrapText="1"/>
    </xf>
    <xf numFmtId="0" fontId="16" fillId="5" borderId="22" xfId="0" applyFont="1" applyFill="1" applyBorder="1" applyAlignment="1">
      <alignment vertical="center" wrapText="1"/>
    </xf>
    <xf numFmtId="165" fontId="16" fillId="5" borderId="21" xfId="0" applyNumberFormat="1" applyFont="1" applyFill="1" applyBorder="1" applyAlignment="1">
      <alignment horizontal="center" vertical="center"/>
    </xf>
    <xf numFmtId="165" fontId="16" fillId="5" borderId="7" xfId="0" applyNumberFormat="1" applyFont="1" applyFill="1" applyBorder="1" applyAlignment="1">
      <alignment horizontal="center" vertical="center"/>
    </xf>
    <xf numFmtId="165" fontId="16" fillId="5" borderId="23" xfId="0" applyNumberFormat="1" applyFont="1" applyFill="1" applyBorder="1" applyAlignment="1">
      <alignment horizontal="center" vertical="center"/>
    </xf>
    <xf numFmtId="0" fontId="16" fillId="5" borderId="21" xfId="0" applyFont="1" applyFill="1" applyBorder="1" applyAlignment="1">
      <alignment horizontal="center" vertical="center"/>
    </xf>
    <xf numFmtId="0" fontId="16" fillId="5" borderId="7" xfId="0" applyFont="1" applyFill="1" applyBorder="1" applyAlignment="1">
      <alignment horizontal="center" vertical="center"/>
    </xf>
    <xf numFmtId="0" fontId="16" fillId="5" borderId="23" xfId="0" applyFont="1" applyFill="1" applyBorder="1" applyAlignment="1">
      <alignment horizontal="center" vertical="center"/>
    </xf>
    <xf numFmtId="0" fontId="16" fillId="5" borderId="21" xfId="0" applyFont="1" applyFill="1" applyBorder="1" applyAlignment="1">
      <alignment horizontal="center" vertical="center" wrapText="1"/>
    </xf>
    <xf numFmtId="0" fontId="16" fillId="5" borderId="7" xfId="0" applyFont="1" applyFill="1" applyBorder="1" applyAlignment="1">
      <alignment horizontal="center" vertical="center" wrapText="1"/>
    </xf>
    <xf numFmtId="0" fontId="16" fillId="5" borderId="23" xfId="0" applyFont="1" applyFill="1" applyBorder="1" applyAlignment="1">
      <alignment horizontal="center" vertical="center" wrapText="1"/>
    </xf>
    <xf numFmtId="0" fontId="16" fillId="5" borderId="6" xfId="0" applyFont="1" applyFill="1" applyBorder="1" applyAlignment="1">
      <alignment horizontal="left" vertical="center"/>
    </xf>
    <xf numFmtId="0" fontId="16" fillId="5" borderId="7" xfId="0" applyFont="1" applyFill="1" applyBorder="1" applyAlignment="1">
      <alignment horizontal="left" vertical="center"/>
    </xf>
    <xf numFmtId="0" fontId="16" fillId="5" borderId="23" xfId="0" applyFont="1" applyFill="1" applyBorder="1" applyAlignment="1">
      <alignment horizontal="left" vertical="center"/>
    </xf>
    <xf numFmtId="0" fontId="18" fillId="5" borderId="6" xfId="0" applyFont="1" applyFill="1" applyBorder="1" applyAlignment="1">
      <alignment horizontal="left" vertical="center"/>
    </xf>
    <xf numFmtId="0" fontId="18" fillId="5" borderId="7" xfId="0" applyFont="1" applyFill="1" applyBorder="1" applyAlignment="1">
      <alignment horizontal="left" vertical="center"/>
    </xf>
    <xf numFmtId="0" fontId="18" fillId="5" borderId="23" xfId="0" applyFont="1" applyFill="1" applyBorder="1" applyAlignment="1">
      <alignment horizontal="left" vertical="center"/>
    </xf>
    <xf numFmtId="165" fontId="18" fillId="5" borderId="21" xfId="0" applyNumberFormat="1" applyFont="1" applyFill="1" applyBorder="1" applyAlignment="1">
      <alignment horizontal="center" vertical="center"/>
    </xf>
    <xf numFmtId="165" fontId="18" fillId="5" borderId="7" xfId="0" applyNumberFormat="1" applyFont="1" applyFill="1" applyBorder="1" applyAlignment="1">
      <alignment horizontal="center" vertical="center"/>
    </xf>
    <xf numFmtId="165" fontId="18" fillId="5" borderId="23" xfId="0" applyNumberFormat="1" applyFont="1" applyFill="1" applyBorder="1" applyAlignment="1">
      <alignment horizontal="center" vertical="center"/>
    </xf>
    <xf numFmtId="165" fontId="18" fillId="5" borderId="6" xfId="0" applyNumberFormat="1" applyFont="1" applyFill="1" applyBorder="1" applyAlignment="1">
      <alignment horizontal="center" vertical="center"/>
    </xf>
    <xf numFmtId="0" fontId="16" fillId="5" borderId="6" xfId="0" applyFont="1" applyFill="1" applyBorder="1" applyAlignment="1">
      <alignment horizontal="left" vertical="top"/>
    </xf>
    <xf numFmtId="0" fontId="16" fillId="5" borderId="7" xfId="0" applyFont="1" applyFill="1" applyBorder="1" applyAlignment="1">
      <alignment horizontal="left" vertical="top"/>
    </xf>
    <xf numFmtId="0" fontId="16" fillId="5" borderId="23" xfId="0" applyFont="1" applyFill="1" applyBorder="1" applyAlignment="1">
      <alignment horizontal="left" vertical="top"/>
    </xf>
    <xf numFmtId="0" fontId="18" fillId="5" borderId="6" xfId="0" applyFont="1" applyFill="1" applyBorder="1" applyAlignment="1">
      <alignment horizontal="left" vertical="top"/>
    </xf>
    <xf numFmtId="0" fontId="18" fillId="5" borderId="7" xfId="0" applyFont="1" applyFill="1" applyBorder="1" applyAlignment="1">
      <alignment horizontal="left" vertical="top"/>
    </xf>
    <xf numFmtId="0" fontId="18" fillId="5" borderId="23" xfId="0" applyFont="1" applyFill="1" applyBorder="1" applyAlignment="1">
      <alignment horizontal="left" vertical="top"/>
    </xf>
    <xf numFmtId="0" fontId="18" fillId="5" borderId="1" xfId="0" applyFont="1" applyFill="1" applyBorder="1" applyAlignment="1">
      <alignment horizontal="left"/>
    </xf>
    <xf numFmtId="165" fontId="16" fillId="5" borderId="2" xfId="0" applyNumberFormat="1" applyFont="1" applyFill="1" applyBorder="1" applyAlignment="1">
      <alignment horizontal="center" vertical="center"/>
    </xf>
    <xf numFmtId="0" fontId="18" fillId="5" borderId="27" xfId="0" applyFont="1" applyFill="1" applyBorder="1" applyAlignment="1">
      <alignment horizontal="justify" vertical="center" wrapText="1"/>
    </xf>
    <xf numFmtId="0" fontId="18" fillId="5" borderId="39" xfId="0" applyFont="1" applyFill="1" applyBorder="1" applyAlignment="1">
      <alignment horizontal="justify" vertical="center" wrapText="1"/>
    </xf>
    <xf numFmtId="0" fontId="18" fillId="5" borderId="18" xfId="0" applyFont="1" applyFill="1" applyBorder="1" applyAlignment="1">
      <alignment horizontal="justify" vertical="center" wrapText="1"/>
    </xf>
    <xf numFmtId="0" fontId="16" fillId="5" borderId="6" xfId="0" applyFont="1" applyFill="1" applyBorder="1" applyAlignment="1">
      <alignment horizontal="center" vertical="top"/>
    </xf>
    <xf numFmtId="0" fontId="16" fillId="5" borderId="7" xfId="0" applyFont="1" applyFill="1" applyBorder="1" applyAlignment="1">
      <alignment horizontal="center" vertical="top"/>
    </xf>
    <xf numFmtId="0" fontId="16" fillId="5" borderId="2" xfId="0" applyFont="1" applyFill="1" applyBorder="1" applyAlignment="1">
      <alignment horizontal="center" vertical="top"/>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16" fillId="5" borderId="2" xfId="0" applyFont="1" applyFill="1" applyBorder="1" applyAlignment="1">
      <alignment horizontal="left" vertical="top" wrapText="1"/>
    </xf>
    <xf numFmtId="0" fontId="18" fillId="5" borderId="6" xfId="0" applyFont="1" applyFill="1" applyBorder="1" applyAlignment="1">
      <alignment horizontal="left" vertical="top" wrapText="1"/>
    </xf>
    <xf numFmtId="0" fontId="18" fillId="5" borderId="7" xfId="0" applyFont="1" applyFill="1" applyBorder="1" applyAlignment="1">
      <alignment horizontal="left" vertical="top" wrapText="1"/>
    </xf>
    <xf numFmtId="0" fontId="18" fillId="5" borderId="2" xfId="0" applyFont="1" applyFill="1" applyBorder="1" applyAlignment="1">
      <alignment horizontal="left" vertical="top" wrapText="1"/>
    </xf>
    <xf numFmtId="0" fontId="16" fillId="5" borderId="45" xfId="0" applyFont="1" applyFill="1" applyBorder="1" applyAlignment="1">
      <alignment vertical="center" wrapText="1"/>
    </xf>
    <xf numFmtId="0" fontId="16" fillId="5" borderId="43" xfId="0" applyFont="1" applyFill="1" applyBorder="1" applyAlignment="1">
      <alignment vertical="center" wrapText="1"/>
    </xf>
    <xf numFmtId="0" fontId="16" fillId="5" borderId="9" xfId="0" applyFont="1" applyFill="1" applyBorder="1" applyAlignment="1">
      <alignment horizontal="left" vertical="center" wrapText="1"/>
    </xf>
    <xf numFmtId="0" fontId="16" fillId="5" borderId="12"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2" xfId="0" applyFont="1" applyFill="1" applyBorder="1" applyAlignment="1">
      <alignment horizontal="left" vertical="center" wrapText="1"/>
    </xf>
    <xf numFmtId="0" fontId="18" fillId="5" borderId="6" xfId="0" applyFont="1" applyFill="1" applyBorder="1" applyAlignment="1">
      <alignment horizontal="left" vertical="center" wrapText="1"/>
    </xf>
    <xf numFmtId="0" fontId="18" fillId="5" borderId="2" xfId="0" applyFont="1" applyFill="1" applyBorder="1" applyAlignment="1">
      <alignment horizontal="left" vertical="center" wrapText="1"/>
    </xf>
    <xf numFmtId="0" fontId="16" fillId="5" borderId="2" xfId="0" applyFont="1" applyFill="1" applyBorder="1" applyAlignment="1">
      <alignment horizontal="left" vertical="center"/>
    </xf>
    <xf numFmtId="0" fontId="16" fillId="5" borderId="6" xfId="0" applyFont="1" applyFill="1" applyBorder="1" applyAlignment="1">
      <alignment horizontal="center" vertical="center"/>
    </xf>
    <xf numFmtId="0" fontId="18" fillId="5" borderId="6" xfId="0" applyFont="1" applyFill="1" applyBorder="1" applyAlignment="1">
      <alignment horizontal="center" vertical="center"/>
    </xf>
    <xf numFmtId="0" fontId="18" fillId="5" borderId="7" xfId="0" applyFont="1" applyFill="1" applyBorder="1" applyAlignment="1">
      <alignment horizontal="center" vertical="center"/>
    </xf>
    <xf numFmtId="0" fontId="18" fillId="5" borderId="23" xfId="0" applyFont="1" applyFill="1" applyBorder="1" applyAlignment="1">
      <alignment horizontal="center" vertical="center"/>
    </xf>
    <xf numFmtId="0" fontId="15" fillId="5" borderId="8" xfId="0" applyFont="1" applyFill="1" applyBorder="1" applyAlignment="1">
      <alignment horizontal="center" wrapText="1"/>
    </xf>
    <xf numFmtId="0" fontId="17" fillId="5" borderId="4" xfId="0" applyFont="1" applyFill="1" applyBorder="1" applyAlignment="1">
      <alignment horizontal="center" vertical="center"/>
    </xf>
    <xf numFmtId="0" fontId="17" fillId="5" borderId="24" xfId="0" applyFont="1" applyFill="1" applyBorder="1" applyAlignment="1">
      <alignment horizontal="center" vertical="center" wrapText="1"/>
    </xf>
    <xf numFmtId="0" fontId="17" fillId="5" borderId="25" xfId="0" applyFont="1" applyFill="1" applyBorder="1" applyAlignment="1">
      <alignment horizontal="center" vertical="center" wrapText="1"/>
    </xf>
    <xf numFmtId="0" fontId="17" fillId="5" borderId="5" xfId="0" applyFont="1" applyFill="1" applyBorder="1" applyAlignment="1">
      <alignment horizontal="center" vertical="center"/>
    </xf>
    <xf numFmtId="165" fontId="21" fillId="5" borderId="21" xfId="0" applyNumberFormat="1" applyFont="1" applyFill="1" applyBorder="1" applyAlignment="1">
      <alignment horizontal="center" vertical="center"/>
    </xf>
    <xf numFmtId="165" fontId="21" fillId="5" borderId="7" xfId="0" applyNumberFormat="1" applyFont="1" applyFill="1" applyBorder="1" applyAlignment="1">
      <alignment horizontal="center" vertical="center"/>
    </xf>
    <xf numFmtId="165" fontId="21" fillId="5" borderId="23" xfId="0" applyNumberFormat="1" applyFont="1" applyFill="1" applyBorder="1" applyAlignment="1">
      <alignment horizontal="center" vertical="center"/>
    </xf>
    <xf numFmtId="0" fontId="15" fillId="5" borderId="1" xfId="0" applyFont="1" applyFill="1" applyBorder="1" applyAlignment="1">
      <alignment horizontal="center" vertical="center"/>
    </xf>
    <xf numFmtId="0" fontId="15" fillId="5" borderId="35" xfId="0" applyFont="1" applyFill="1" applyBorder="1" applyAlignment="1">
      <alignment horizontal="center"/>
    </xf>
    <xf numFmtId="0" fontId="15" fillId="5" borderId="8" xfId="0" applyFont="1" applyFill="1" applyBorder="1" applyAlignment="1">
      <alignment horizontal="center"/>
    </xf>
    <xf numFmtId="0" fontId="15" fillId="5" borderId="48" xfId="0" applyFont="1" applyFill="1" applyBorder="1" applyAlignment="1">
      <alignment horizontal="center"/>
    </xf>
    <xf numFmtId="0" fontId="15" fillId="5" borderId="1" xfId="0" applyFont="1" applyFill="1" applyBorder="1" applyAlignment="1">
      <alignment horizontal="center"/>
    </xf>
    <xf numFmtId="0" fontId="18" fillId="5" borderId="31" xfId="0" applyFont="1" applyFill="1" applyBorder="1" applyAlignment="1">
      <alignment horizontal="left"/>
    </xf>
    <xf numFmtId="0" fontId="18" fillId="5" borderId="32" xfId="0" applyFont="1" applyFill="1" applyBorder="1" applyAlignment="1">
      <alignment horizontal="left"/>
    </xf>
    <xf numFmtId="0" fontId="18" fillId="5" borderId="28" xfId="0" applyFont="1" applyFill="1" applyBorder="1" applyAlignment="1">
      <alignment horizontal="left"/>
    </xf>
    <xf numFmtId="0" fontId="16" fillId="5" borderId="21"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16" fillId="5" borderId="23" xfId="0" applyFont="1" applyFill="1" applyBorder="1" applyAlignment="1">
      <alignment horizontal="left" vertical="center" wrapText="1"/>
    </xf>
    <xf numFmtId="0" fontId="18" fillId="5" borderId="47" xfId="0" applyFont="1" applyFill="1" applyBorder="1" applyAlignment="1">
      <alignment horizontal="justify" vertical="center" wrapText="1"/>
    </xf>
    <xf numFmtId="0" fontId="18" fillId="5" borderId="0" xfId="0" applyFont="1" applyFill="1" applyBorder="1" applyAlignment="1">
      <alignment horizontal="justify" vertical="center" wrapText="1"/>
    </xf>
    <xf numFmtId="0" fontId="18" fillId="5" borderId="44" xfId="0" applyFont="1" applyFill="1" applyBorder="1" applyAlignment="1">
      <alignment horizontal="justify" vertical="center" wrapText="1"/>
    </xf>
    <xf numFmtId="0" fontId="16" fillId="5" borderId="20" xfId="0" applyFont="1" applyFill="1" applyBorder="1" applyAlignment="1">
      <alignment horizontal="left" vertical="center" wrapText="1"/>
    </xf>
    <xf numFmtId="0" fontId="16" fillId="5" borderId="19" xfId="0" applyFont="1" applyFill="1" applyBorder="1" applyAlignment="1">
      <alignment horizontal="left" vertical="center" wrapText="1"/>
    </xf>
    <xf numFmtId="0" fontId="16" fillId="5" borderId="17" xfId="0" applyFont="1" applyFill="1" applyBorder="1" applyAlignment="1">
      <alignment horizontal="left" vertical="center" wrapText="1"/>
    </xf>
    <xf numFmtId="0" fontId="16" fillId="5" borderId="21" xfId="0" applyNumberFormat="1" applyFont="1" applyFill="1" applyBorder="1" applyAlignment="1">
      <alignment horizontal="center" vertical="center"/>
    </xf>
    <xf numFmtId="0" fontId="16" fillId="5" borderId="2" xfId="0" applyNumberFormat="1" applyFont="1" applyFill="1" applyBorder="1" applyAlignment="1">
      <alignment horizontal="center" vertical="center"/>
    </xf>
    <xf numFmtId="165" fontId="16" fillId="5" borderId="6" xfId="0" applyNumberFormat="1" applyFont="1" applyFill="1" applyBorder="1" applyAlignment="1">
      <alignment horizontal="center" vertical="center"/>
    </xf>
    <xf numFmtId="0" fontId="16" fillId="5" borderId="6" xfId="0" applyNumberFormat="1" applyFont="1" applyFill="1" applyBorder="1" applyAlignment="1">
      <alignment horizontal="center" vertical="center"/>
    </xf>
    <xf numFmtId="0" fontId="2" fillId="0" borderId="1" xfId="0" applyFont="1" applyBorder="1" applyAlignment="1">
      <alignment horizontal="left" vertical="center"/>
    </xf>
    <xf numFmtId="0" fontId="3" fillId="0" borderId="1" xfId="0" applyFont="1" applyBorder="1" applyAlignment="1">
      <alignment horizontal="center"/>
    </xf>
    <xf numFmtId="0" fontId="8" fillId="0" borderId="1" xfId="0" applyFont="1" applyBorder="1" applyAlignment="1">
      <alignment horizontal="center" vertical="center"/>
    </xf>
    <xf numFmtId="0" fontId="2" fillId="0" borderId="1" xfId="0" applyFont="1" applyBorder="1" applyAlignment="1">
      <alignment horizontal="left" vertical="center" wrapText="1"/>
    </xf>
    <xf numFmtId="0" fontId="14" fillId="0" borderId="31"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wrapText="1"/>
    </xf>
    <xf numFmtId="0" fontId="2" fillId="4" borderId="1" xfId="0" applyFont="1" applyFill="1" applyBorder="1" applyAlignment="1">
      <alignment horizontal="left" vertical="center" wrapText="1"/>
    </xf>
    <xf numFmtId="0" fontId="8" fillId="0" borderId="1" xfId="0" applyFont="1" applyBorder="1" applyAlignment="1">
      <alignment horizontal="center"/>
    </xf>
    <xf numFmtId="0" fontId="8" fillId="0" borderId="31" xfId="0" applyFont="1" applyBorder="1" applyAlignment="1">
      <alignment horizontal="left" vertical="center" wrapText="1"/>
    </xf>
    <xf numFmtId="0" fontId="8" fillId="0" borderId="32" xfId="0" applyFont="1" applyBorder="1" applyAlignment="1">
      <alignment horizontal="left" vertical="center" wrapText="1"/>
    </xf>
    <xf numFmtId="0" fontId="8" fillId="0" borderId="28" xfId="0" applyFont="1" applyBorder="1" applyAlignment="1">
      <alignment horizontal="left" vertical="center" wrapText="1"/>
    </xf>
    <xf numFmtId="0" fontId="20" fillId="0" borderId="31" xfId="0" applyFont="1" applyFill="1" applyBorder="1" applyAlignment="1">
      <alignment horizontal="center" vertical="center" wrapText="1"/>
    </xf>
    <xf numFmtId="0" fontId="20" fillId="0" borderId="32" xfId="0" applyFont="1" applyFill="1" applyBorder="1" applyAlignment="1">
      <alignment horizontal="center" vertical="center" wrapText="1"/>
    </xf>
    <xf numFmtId="0" fontId="20" fillId="0" borderId="28" xfId="0" applyFont="1" applyFill="1" applyBorder="1" applyAlignment="1">
      <alignment horizontal="center" vertical="center" wrapText="1"/>
    </xf>
    <xf numFmtId="14" fontId="0" fillId="5" borderId="26" xfId="0" applyNumberFormat="1" applyFont="1" applyFill="1" applyBorder="1" applyAlignment="1">
      <alignment horizontal="center" vertical="center"/>
    </xf>
    <xf numFmtId="14" fontId="0" fillId="5" borderId="17" xfId="0" applyNumberFormat="1" applyFont="1" applyFill="1" applyBorder="1" applyAlignment="1">
      <alignment horizontal="center" vertical="center"/>
    </xf>
    <xf numFmtId="0" fontId="0" fillId="5" borderId="6" xfId="0" applyFont="1" applyFill="1" applyBorder="1" applyAlignment="1">
      <alignment horizontal="justify" vertical="center" wrapText="1"/>
    </xf>
    <xf numFmtId="0" fontId="0" fillId="5" borderId="2" xfId="0" applyFont="1" applyFill="1" applyBorder="1" applyAlignment="1">
      <alignment horizontal="justify" vertical="center" wrapText="1"/>
    </xf>
    <xf numFmtId="0" fontId="0" fillId="5" borderId="6" xfId="0" applyNumberFormat="1" applyFont="1" applyFill="1" applyBorder="1" applyAlignment="1">
      <alignment horizontal="center" vertical="center"/>
    </xf>
    <xf numFmtId="0" fontId="0" fillId="5" borderId="2" xfId="0" applyNumberFormat="1" applyFont="1" applyFill="1" applyBorder="1" applyAlignment="1">
      <alignment horizontal="center" vertical="center"/>
    </xf>
    <xf numFmtId="2" fontId="0" fillId="5" borderId="6" xfId="0" applyNumberFormat="1" applyFont="1" applyFill="1" applyBorder="1" applyAlignment="1">
      <alignment horizontal="left" vertical="center" wrapText="1"/>
    </xf>
    <xf numFmtId="2" fontId="0" fillId="5" borderId="2" xfId="0" applyNumberFormat="1" applyFont="1" applyFill="1" applyBorder="1" applyAlignment="1">
      <alignment horizontal="left" vertical="center" wrapText="1"/>
    </xf>
    <xf numFmtId="0" fontId="0" fillId="5" borderId="27" xfId="0" applyNumberFormat="1" applyFont="1" applyFill="1" applyBorder="1" applyAlignment="1">
      <alignment horizontal="center" vertical="center"/>
    </xf>
    <xf numFmtId="0" fontId="0" fillId="5" borderId="18" xfId="0" applyNumberFormat="1" applyFont="1" applyFill="1" applyBorder="1" applyAlignment="1">
      <alignment horizontal="center" vertical="center"/>
    </xf>
    <xf numFmtId="14" fontId="0" fillId="5" borderId="19" xfId="0" applyNumberFormat="1" applyFont="1" applyFill="1" applyBorder="1" applyAlignment="1">
      <alignment horizontal="center" vertical="center"/>
    </xf>
    <xf numFmtId="14" fontId="24" fillId="5" borderId="6" xfId="0" applyNumberFormat="1" applyFont="1" applyFill="1" applyBorder="1" applyAlignment="1">
      <alignment horizontal="justify" vertical="center" wrapText="1"/>
    </xf>
    <xf numFmtId="14" fontId="24" fillId="5" borderId="7" xfId="0" applyNumberFormat="1" applyFont="1" applyFill="1" applyBorder="1" applyAlignment="1">
      <alignment horizontal="justify" vertical="center" wrapText="1"/>
    </xf>
    <xf numFmtId="14" fontId="24" fillId="5" borderId="2" xfId="0" applyNumberFormat="1" applyFont="1" applyFill="1" applyBorder="1" applyAlignment="1">
      <alignment horizontal="justify" vertical="center" wrapText="1"/>
    </xf>
    <xf numFmtId="2" fontId="0" fillId="5" borderId="7" xfId="0" applyNumberFormat="1" applyFont="1" applyFill="1" applyBorder="1" applyAlignment="1">
      <alignment horizontal="left" vertical="center" wrapText="1"/>
    </xf>
    <xf numFmtId="0" fontId="0" fillId="5" borderId="39" xfId="0" applyNumberFormat="1" applyFont="1" applyFill="1" applyBorder="1" applyAlignment="1">
      <alignment horizontal="center" vertical="center"/>
    </xf>
    <xf numFmtId="0" fontId="0" fillId="5" borderId="7" xfId="0" applyNumberFormat="1" applyFont="1" applyFill="1" applyBorder="1" applyAlignment="1">
      <alignment horizontal="center" vertical="center"/>
    </xf>
    <xf numFmtId="0" fontId="0" fillId="5" borderId="7" xfId="0" applyFont="1" applyFill="1" applyBorder="1" applyAlignment="1">
      <alignment horizontal="justify" vertical="center" wrapText="1"/>
    </xf>
    <xf numFmtId="0" fontId="24" fillId="5" borderId="6" xfId="0" applyFont="1" applyFill="1" applyBorder="1" applyAlignment="1">
      <alignment horizontal="justify" vertical="center" wrapText="1"/>
    </xf>
    <xf numFmtId="0" fontId="24" fillId="5" borderId="2" xfId="0" applyFont="1" applyFill="1" applyBorder="1" applyAlignment="1">
      <alignment horizontal="justify" vertical="center" wrapText="1"/>
    </xf>
    <xf numFmtId="14" fontId="0" fillId="5" borderId="6" xfId="0" applyNumberFormat="1" applyFont="1" applyFill="1" applyBorder="1" applyAlignment="1">
      <alignment horizontal="justify" vertical="center" wrapText="1"/>
    </xf>
    <xf numFmtId="14" fontId="0" fillId="5" borderId="2" xfId="0" applyNumberFormat="1" applyFont="1" applyFill="1" applyBorder="1" applyAlignment="1">
      <alignment horizontal="justify" vertical="center" wrapText="1"/>
    </xf>
    <xf numFmtId="14" fontId="0" fillId="5" borderId="6" xfId="0" applyNumberFormat="1" applyFont="1" applyFill="1" applyBorder="1" applyAlignment="1">
      <alignment horizontal="left" vertical="center" wrapText="1"/>
    </xf>
    <xf numFmtId="14" fontId="0" fillId="5" borderId="2" xfId="0" applyNumberFormat="1" applyFont="1" applyFill="1" applyBorder="1" applyAlignment="1">
      <alignment horizontal="left" vertical="center" wrapText="1"/>
    </xf>
    <xf numFmtId="165" fontId="0" fillId="5" borderId="6" xfId="0" applyNumberFormat="1" applyFont="1" applyFill="1" applyBorder="1" applyAlignment="1">
      <alignment horizontal="center" vertical="center"/>
    </xf>
    <xf numFmtId="165" fontId="0" fillId="5" borderId="2" xfId="0" applyNumberFormat="1" applyFont="1" applyFill="1" applyBorder="1" applyAlignment="1">
      <alignment horizontal="center" vertical="center"/>
    </xf>
    <xf numFmtId="165" fontId="7" fillId="5" borderId="6" xfId="3" applyNumberFormat="1" applyFont="1" applyFill="1" applyBorder="1" applyAlignment="1">
      <alignment horizontal="center" vertical="center"/>
    </xf>
    <xf numFmtId="165" fontId="7" fillId="5" borderId="2" xfId="3" applyNumberFormat="1" applyFont="1" applyFill="1" applyBorder="1" applyAlignment="1">
      <alignment horizontal="center" vertical="center"/>
    </xf>
    <xf numFmtId="0" fontId="0" fillId="5" borderId="6" xfId="0" applyFill="1" applyBorder="1" applyAlignment="1">
      <alignment horizontal="justify" vertical="center" wrapText="1"/>
    </xf>
    <xf numFmtId="0" fontId="0" fillId="5" borderId="7" xfId="0" applyFill="1" applyBorder="1" applyAlignment="1">
      <alignment horizontal="justify" vertical="center" wrapText="1"/>
    </xf>
    <xf numFmtId="14" fontId="0" fillId="5" borderId="26" xfId="0" applyNumberFormat="1" applyFont="1" applyFill="1" applyBorder="1" applyAlignment="1">
      <alignment horizontal="center" vertical="center" wrapText="1"/>
    </xf>
    <xf numFmtId="14" fontId="0" fillId="5" borderId="19" xfId="0" applyNumberFormat="1" applyFont="1" applyFill="1" applyBorder="1" applyAlignment="1">
      <alignment horizontal="center"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3" fillId="0" borderId="12" xfId="0" applyFont="1" applyBorder="1" applyAlignment="1">
      <alignment horizontal="center"/>
    </xf>
    <xf numFmtId="0" fontId="3" fillId="0" borderId="13" xfId="0" applyFont="1" applyBorder="1" applyAlignment="1">
      <alignment horizont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center" vertical="center"/>
    </xf>
    <xf numFmtId="0" fontId="2" fillId="0" borderId="1"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2" xfId="0" applyFont="1" applyBorder="1" applyAlignment="1">
      <alignment horizontal="left" vertical="center" wrapText="1"/>
    </xf>
  </cellXfs>
  <cellStyles count="4">
    <cellStyle name="Millares" xfId="3" builtinId="3"/>
    <cellStyle name="Moneda" xfId="2" builtinId="4"/>
    <cellStyle name="Normal" xfId="0" builtinId="0"/>
    <cellStyle name="Normal 2" xfId="1" xr:uid="{00000000-0005-0000-0000-000002000000}"/>
  </cellStyles>
  <dxfs count="0"/>
  <tableStyles count="0" defaultTableStyle="TableStyleMedium2" defaultPivotStyle="PivotStyleLight16"/>
  <colors>
    <mruColors>
      <color rgb="FF00CCFF"/>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9.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0</xdr:col>
      <xdr:colOff>114922</xdr:colOff>
      <xdr:row>0</xdr:row>
      <xdr:rowOff>13460</xdr:rowOff>
    </xdr:from>
    <xdr:to>
      <xdr:col>0</xdr:col>
      <xdr:colOff>1857376</xdr:colOff>
      <xdr:row>1</xdr:row>
      <xdr:rowOff>174625</xdr:rowOff>
    </xdr:to>
    <xdr:pic>
      <xdr:nvPicPr>
        <xdr:cNvPr id="4" name="Imagen 3">
          <a:extLst>
            <a:ext uri="{FF2B5EF4-FFF2-40B4-BE49-F238E27FC236}">
              <a16:creationId xmlns:a16="http://schemas.microsoft.com/office/drawing/2014/main" id="{AF0C26DB-97F9-4AB1-A0DF-3B6BC8D9980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922" y="13460"/>
          <a:ext cx="1742454" cy="970790"/>
        </a:xfrm>
        <a:prstGeom prst="rect">
          <a:avLst/>
        </a:prstGeom>
      </xdr:spPr>
    </xdr:pic>
    <xdr:clientData/>
  </xdr:twoCellAnchor>
  <xdr:twoCellAnchor editAs="oneCell">
    <xdr:from>
      <xdr:col>0</xdr:col>
      <xdr:colOff>47146</xdr:colOff>
      <xdr:row>39</xdr:row>
      <xdr:rowOff>57725</xdr:rowOff>
    </xdr:from>
    <xdr:to>
      <xdr:col>0</xdr:col>
      <xdr:colOff>1794892</xdr:colOff>
      <xdr:row>39</xdr:row>
      <xdr:rowOff>926520</xdr:rowOff>
    </xdr:to>
    <xdr:pic>
      <xdr:nvPicPr>
        <xdr:cNvPr id="7" name="Imagen 6">
          <a:extLst>
            <a:ext uri="{FF2B5EF4-FFF2-40B4-BE49-F238E27FC236}">
              <a16:creationId xmlns:a16="http://schemas.microsoft.com/office/drawing/2014/main" id="{0AC03B34-E50A-4C61-B250-693FEAC3E52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146" y="9931975"/>
          <a:ext cx="1742454" cy="86879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1</xdr:col>
      <xdr:colOff>1439141</xdr:colOff>
      <xdr:row>0</xdr:row>
      <xdr:rowOff>698881</xdr:rowOff>
    </xdr:to>
    <xdr:pic>
      <xdr:nvPicPr>
        <xdr:cNvPr id="3" name="Imagen 2">
          <a:extLst>
            <a:ext uri="{FF2B5EF4-FFF2-40B4-BE49-F238E27FC236}">
              <a16:creationId xmlns:a16="http://schemas.microsoft.com/office/drawing/2014/main" id="{22DD984B-3E27-40DB-ADD2-0E01A6594191}"/>
            </a:ext>
          </a:extLst>
        </xdr:cNvPr>
        <xdr:cNvPicPr>
          <a:picLocks noChangeAspect="1"/>
        </xdr:cNvPicPr>
      </xdr:nvPicPr>
      <xdr:blipFill>
        <a:blip xmlns:r="http://schemas.openxmlformats.org/officeDocument/2006/relationships" r:embed="rId1"/>
        <a:stretch>
          <a:fillRect/>
        </a:stretch>
      </xdr:blipFill>
      <xdr:spPr>
        <a:xfrm>
          <a:off x="104775" y="0"/>
          <a:ext cx="2057400" cy="6988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24565B90-40E7-4D48-B492-19AEF2A993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6A464226-E255-4C52-B949-694F4CDD2F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163286</xdr:colOff>
      <xdr:row>0</xdr:row>
      <xdr:rowOff>68036</xdr:rowOff>
    </xdr:from>
    <xdr:to>
      <xdr:col>2</xdr:col>
      <xdr:colOff>270113</xdr:colOff>
      <xdr:row>0</xdr:row>
      <xdr:rowOff>1238569</xdr:rowOff>
    </xdr:to>
    <xdr:pic>
      <xdr:nvPicPr>
        <xdr:cNvPr id="9" name="Imagen 8">
          <a:extLst>
            <a:ext uri="{FF2B5EF4-FFF2-40B4-BE49-F238E27FC236}">
              <a16:creationId xmlns:a16="http://schemas.microsoft.com/office/drawing/2014/main" id="{3014DFE3-C3EE-4350-BAFD-0300307D4924}"/>
            </a:ext>
          </a:extLst>
        </xdr:cNvPr>
        <xdr:cNvPicPr>
          <a:picLocks noChangeAspect="1"/>
        </xdr:cNvPicPr>
      </xdr:nvPicPr>
      <xdr:blipFill>
        <a:blip xmlns:r="http://schemas.openxmlformats.org/officeDocument/2006/relationships" r:embed="rId1"/>
        <a:stretch>
          <a:fillRect/>
        </a:stretch>
      </xdr:blipFill>
      <xdr:spPr>
        <a:xfrm>
          <a:off x="163286" y="68036"/>
          <a:ext cx="2950720" cy="1170533"/>
        </a:xfrm>
        <a:prstGeom prst="rect">
          <a:avLst/>
        </a:prstGeom>
      </xdr:spPr>
    </xdr:pic>
    <xdr:clientData/>
  </xdr:twoCellAnchor>
  <xdr:oneCellAnchor>
    <xdr:from>
      <xdr:col>0</xdr:col>
      <xdr:colOff>163286</xdr:colOff>
      <xdr:row>32</xdr:row>
      <xdr:rowOff>68036</xdr:rowOff>
    </xdr:from>
    <xdr:ext cx="2950720" cy="1170533"/>
    <xdr:pic>
      <xdr:nvPicPr>
        <xdr:cNvPr id="3" name="Imagen 2">
          <a:extLst>
            <a:ext uri="{FF2B5EF4-FFF2-40B4-BE49-F238E27FC236}">
              <a16:creationId xmlns:a16="http://schemas.microsoft.com/office/drawing/2014/main" id="{3FD793CA-E8D3-4E3B-AAA1-A8BB3CF3C59B}"/>
            </a:ext>
          </a:extLst>
        </xdr:cNvPr>
        <xdr:cNvPicPr>
          <a:picLocks noChangeAspect="1"/>
        </xdr:cNvPicPr>
      </xdr:nvPicPr>
      <xdr:blipFill>
        <a:blip xmlns:r="http://schemas.openxmlformats.org/officeDocument/2006/relationships" r:embed="rId1"/>
        <a:stretch>
          <a:fillRect/>
        </a:stretch>
      </xdr:blipFill>
      <xdr:spPr>
        <a:xfrm>
          <a:off x="163286" y="9906000"/>
          <a:ext cx="2950720" cy="1170533"/>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276C8B47-A1CE-4944-AB74-B014508700F8}"/>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26504336-1CEF-4BC1-906A-0A9CC36AF74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25399</xdr:colOff>
      <xdr:row>0</xdr:row>
      <xdr:rowOff>0</xdr:rowOff>
    </xdr:from>
    <xdr:ext cx="2466975" cy="847725"/>
    <xdr:pic>
      <xdr:nvPicPr>
        <xdr:cNvPr id="3" name="Imagen 2">
          <a:extLst>
            <a:ext uri="{FF2B5EF4-FFF2-40B4-BE49-F238E27FC236}">
              <a16:creationId xmlns:a16="http://schemas.microsoft.com/office/drawing/2014/main" id="{9A5480CF-931F-408E-8924-AAA4F3847028}"/>
            </a:ext>
          </a:extLst>
        </xdr:cNvPr>
        <xdr:cNvPicPr>
          <a:picLocks noChangeAspect="1"/>
        </xdr:cNvPicPr>
      </xdr:nvPicPr>
      <xdr:blipFill>
        <a:blip xmlns:r="http://schemas.openxmlformats.org/officeDocument/2006/relationships" r:embed="rId1"/>
        <a:stretch>
          <a:fillRect/>
        </a:stretch>
      </xdr:blipFill>
      <xdr:spPr>
        <a:xfrm>
          <a:off x="25399" y="0"/>
          <a:ext cx="2466975" cy="847725"/>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56EEDB0-DE6A-4BC6-AC6B-669EAE2A555D}"/>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1</xdr:col>
      <xdr:colOff>114300</xdr:colOff>
      <xdr:row>3</xdr:row>
      <xdr:rowOff>0</xdr:rowOff>
    </xdr:from>
    <xdr:to>
      <xdr:col>2</xdr:col>
      <xdr:colOff>993775</xdr:colOff>
      <xdr:row>3</xdr:row>
      <xdr:rowOff>800100</xdr:rowOff>
    </xdr:to>
    <xdr:pic>
      <xdr:nvPicPr>
        <xdr:cNvPr id="4" name="Imagen 3">
          <a:extLst>
            <a:ext uri="{FF2B5EF4-FFF2-40B4-BE49-F238E27FC236}">
              <a16:creationId xmlns:a16="http://schemas.microsoft.com/office/drawing/2014/main" id="{B685AE2E-2E99-45EA-A389-038D2EB107C9}"/>
            </a:ext>
          </a:extLst>
        </xdr:cNvPr>
        <xdr:cNvPicPr>
          <a:picLocks noChangeAspect="1"/>
        </xdr:cNvPicPr>
      </xdr:nvPicPr>
      <xdr:blipFill>
        <a:blip xmlns:r="http://schemas.openxmlformats.org/officeDocument/2006/relationships" r:embed="rId1"/>
        <a:stretch>
          <a:fillRect/>
        </a:stretch>
      </xdr:blipFill>
      <xdr:spPr>
        <a:xfrm>
          <a:off x="428625" y="0"/>
          <a:ext cx="2247900" cy="8001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303067</xdr:colOff>
      <xdr:row>0</xdr:row>
      <xdr:rowOff>69273</xdr:rowOff>
    </xdr:from>
    <xdr:to>
      <xdr:col>2</xdr:col>
      <xdr:colOff>937129</xdr:colOff>
      <xdr:row>1</xdr:row>
      <xdr:rowOff>12123</xdr:rowOff>
    </xdr:to>
    <xdr:pic>
      <xdr:nvPicPr>
        <xdr:cNvPr id="4" name="Imagen 3">
          <a:extLst>
            <a:ext uri="{FF2B5EF4-FFF2-40B4-BE49-F238E27FC236}">
              <a16:creationId xmlns:a16="http://schemas.microsoft.com/office/drawing/2014/main" id="{6D7E7DC3-4843-431D-8C8D-B8E8FA6FE9E0}"/>
            </a:ext>
          </a:extLst>
        </xdr:cNvPr>
        <xdr:cNvPicPr>
          <a:picLocks noChangeAspect="1"/>
        </xdr:cNvPicPr>
      </xdr:nvPicPr>
      <xdr:blipFill>
        <a:blip xmlns:r="http://schemas.openxmlformats.org/officeDocument/2006/relationships" r:embed="rId1"/>
        <a:stretch>
          <a:fillRect/>
        </a:stretch>
      </xdr:blipFill>
      <xdr:spPr>
        <a:xfrm>
          <a:off x="303067" y="69273"/>
          <a:ext cx="2247900" cy="8001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E82"/>
  <sheetViews>
    <sheetView view="pageBreakPreview" zoomScale="90" zoomScaleNormal="90" zoomScaleSheetLayoutView="90" workbookViewId="0">
      <selection activeCell="C12" sqref="C12"/>
    </sheetView>
  </sheetViews>
  <sheetFormatPr baseColWidth="10" defaultRowHeight="15" x14ac:dyDescent="0.25"/>
  <cols>
    <col min="1" max="1" width="35.140625" customWidth="1"/>
    <col min="2" max="2" width="20.28515625" style="30" customWidth="1"/>
    <col min="3" max="3" width="27.85546875" customWidth="1"/>
    <col min="4" max="4" width="16.140625" customWidth="1"/>
    <col min="5" max="5" width="26.7109375" customWidth="1"/>
  </cols>
  <sheetData>
    <row r="1" spans="1:5" ht="63.75" customHeight="1" x14ac:dyDescent="0.25">
      <c r="A1" s="54"/>
      <c r="B1" s="55"/>
      <c r="C1" s="55"/>
      <c r="D1" s="55"/>
      <c r="E1" s="56"/>
    </row>
    <row r="2" spans="1:5" ht="18.75" x14ac:dyDescent="0.25">
      <c r="A2" s="244" t="s">
        <v>63</v>
      </c>
      <c r="B2" s="245"/>
      <c r="C2" s="245"/>
      <c r="D2" s="245"/>
      <c r="E2" s="246"/>
    </row>
    <row r="3" spans="1:5" ht="18.75" x14ac:dyDescent="0.25">
      <c r="A3" s="244" t="s">
        <v>75</v>
      </c>
      <c r="B3" s="245"/>
      <c r="C3" s="245"/>
      <c r="D3" s="245"/>
      <c r="E3" s="246"/>
    </row>
    <row r="4" spans="1:5" ht="15.75" customHeight="1" x14ac:dyDescent="0.25">
      <c r="A4" s="253" t="s">
        <v>65</v>
      </c>
      <c r="B4" s="253"/>
      <c r="C4" s="253"/>
      <c r="D4" s="253"/>
      <c r="E4" s="57" t="s">
        <v>241</v>
      </c>
    </row>
    <row r="5" spans="1:5" s="30" customFormat="1" ht="18.75" x14ac:dyDescent="0.25">
      <c r="A5" s="247" t="s">
        <v>269</v>
      </c>
      <c r="B5" s="247"/>
      <c r="C5" s="247"/>
      <c r="D5" s="247"/>
      <c r="E5" s="247"/>
    </row>
    <row r="6" spans="1:5" ht="18.75" x14ac:dyDescent="0.25">
      <c r="A6" s="247" t="s">
        <v>543</v>
      </c>
      <c r="B6" s="247"/>
      <c r="C6" s="247"/>
      <c r="D6" s="247"/>
      <c r="E6" s="247"/>
    </row>
    <row r="7" spans="1:5" ht="18.75" x14ac:dyDescent="0.25">
      <c r="A7" s="252" t="s">
        <v>352</v>
      </c>
      <c r="B7" s="252"/>
      <c r="C7" s="252"/>
      <c r="D7" s="252"/>
      <c r="E7" s="252"/>
    </row>
    <row r="8" spans="1:5" ht="18.75" x14ac:dyDescent="0.25">
      <c r="A8" s="249" t="s">
        <v>360</v>
      </c>
      <c r="B8" s="250"/>
      <c r="C8" s="250"/>
      <c r="D8" s="250"/>
      <c r="E8" s="251"/>
    </row>
    <row r="9" spans="1:5" ht="18.75" x14ac:dyDescent="0.25">
      <c r="A9" s="249" t="s">
        <v>74</v>
      </c>
      <c r="B9" s="250"/>
      <c r="C9" s="250"/>
      <c r="D9" s="250"/>
      <c r="E9" s="251"/>
    </row>
    <row r="10" spans="1:5" ht="21" customHeight="1" thickBot="1" x14ac:dyDescent="0.3">
      <c r="A10" s="248" t="s">
        <v>242</v>
      </c>
      <c r="B10" s="248"/>
      <c r="C10" s="248"/>
      <c r="D10" s="248"/>
      <c r="E10" s="248"/>
    </row>
    <row r="11" spans="1:5" s="34" customFormat="1" ht="19.5" thickBot="1" x14ac:dyDescent="0.35">
      <c r="A11" s="32" t="s">
        <v>19</v>
      </c>
      <c r="B11" s="33" t="s">
        <v>52</v>
      </c>
      <c r="C11" s="33" t="s">
        <v>20</v>
      </c>
      <c r="D11" s="263" t="s">
        <v>136</v>
      </c>
      <c r="E11" s="264"/>
    </row>
    <row r="12" spans="1:5" s="79" customFormat="1" ht="39" customHeight="1" x14ac:dyDescent="0.25">
      <c r="A12" s="58" t="s">
        <v>124</v>
      </c>
      <c r="B12" s="94" t="s">
        <v>214</v>
      </c>
      <c r="C12" s="73" t="s">
        <v>362</v>
      </c>
      <c r="D12" s="265" t="s">
        <v>331</v>
      </c>
      <c r="E12" s="266"/>
    </row>
    <row r="13" spans="1:5" s="79" customFormat="1" ht="33.75" customHeight="1" x14ac:dyDescent="0.25">
      <c r="A13" s="59" t="s">
        <v>125</v>
      </c>
      <c r="B13" s="95" t="s">
        <v>214</v>
      </c>
      <c r="C13" s="95" t="s">
        <v>361</v>
      </c>
      <c r="D13" s="267" t="s">
        <v>331</v>
      </c>
      <c r="E13" s="268"/>
    </row>
    <row r="14" spans="1:5" s="79" customFormat="1" ht="33.75" customHeight="1" x14ac:dyDescent="0.25">
      <c r="A14" s="60" t="s">
        <v>126</v>
      </c>
      <c r="B14" s="95" t="s">
        <v>214</v>
      </c>
      <c r="C14" s="95" t="s">
        <v>363</v>
      </c>
      <c r="D14" s="267" t="s">
        <v>331</v>
      </c>
      <c r="E14" s="268"/>
    </row>
    <row r="15" spans="1:5" s="79" customFormat="1" ht="33.75" customHeight="1" x14ac:dyDescent="0.25">
      <c r="A15" s="60" t="s">
        <v>127</v>
      </c>
      <c r="B15" s="95" t="s">
        <v>214</v>
      </c>
      <c r="C15" s="154" t="s">
        <v>364</v>
      </c>
      <c r="D15" s="267" t="s">
        <v>331</v>
      </c>
      <c r="E15" s="268"/>
    </row>
    <row r="16" spans="1:5" s="79" customFormat="1" ht="33.75" customHeight="1" x14ac:dyDescent="0.25">
      <c r="A16" s="59" t="s">
        <v>128</v>
      </c>
      <c r="B16" s="95" t="s">
        <v>214</v>
      </c>
      <c r="C16" s="95">
        <v>1000</v>
      </c>
      <c r="D16" s="267" t="s">
        <v>331</v>
      </c>
      <c r="E16" s="268"/>
    </row>
    <row r="17" spans="1:5" s="79" customFormat="1" ht="33.75" customHeight="1" x14ac:dyDescent="0.25">
      <c r="A17" s="60" t="s">
        <v>69</v>
      </c>
      <c r="B17" s="95" t="s">
        <v>214</v>
      </c>
      <c r="C17" s="95" t="s">
        <v>365</v>
      </c>
      <c r="D17" s="267" t="s">
        <v>331</v>
      </c>
      <c r="E17" s="268"/>
    </row>
    <row r="18" spans="1:5" s="79" customFormat="1" ht="33.75" customHeight="1" x14ac:dyDescent="0.25">
      <c r="A18" s="59" t="s">
        <v>93</v>
      </c>
      <c r="B18" s="95" t="s">
        <v>214</v>
      </c>
      <c r="C18" s="95" t="s">
        <v>366</v>
      </c>
      <c r="D18" s="267" t="s">
        <v>331</v>
      </c>
      <c r="E18" s="268"/>
    </row>
    <row r="19" spans="1:5" s="79" customFormat="1" ht="33.75" customHeight="1" x14ac:dyDescent="0.25">
      <c r="A19" s="60" t="s">
        <v>129</v>
      </c>
      <c r="B19" s="95" t="s">
        <v>214</v>
      </c>
      <c r="C19" s="95" t="s">
        <v>367</v>
      </c>
      <c r="D19" s="267" t="s">
        <v>331</v>
      </c>
      <c r="E19" s="268"/>
    </row>
    <row r="20" spans="1:5" s="79" customFormat="1" ht="33.75" customHeight="1" x14ac:dyDescent="0.25">
      <c r="A20" s="61" t="s">
        <v>130</v>
      </c>
      <c r="B20" s="95" t="s">
        <v>214</v>
      </c>
      <c r="C20" s="95" t="s">
        <v>368</v>
      </c>
      <c r="D20" s="267" t="s">
        <v>331</v>
      </c>
      <c r="E20" s="268"/>
    </row>
    <row r="21" spans="1:5" s="79" customFormat="1" ht="33.75" customHeight="1" x14ac:dyDescent="0.25">
      <c r="A21" s="60" t="s">
        <v>131</v>
      </c>
      <c r="B21" s="95" t="s">
        <v>214</v>
      </c>
      <c r="C21" s="95" t="s">
        <v>369</v>
      </c>
      <c r="D21" s="267" t="s">
        <v>331</v>
      </c>
      <c r="E21" s="268"/>
    </row>
    <row r="22" spans="1:5" s="79" customFormat="1" ht="33.75" customHeight="1" x14ac:dyDescent="0.25">
      <c r="A22" s="60" t="s">
        <v>132</v>
      </c>
      <c r="B22" s="95" t="s">
        <v>214</v>
      </c>
      <c r="C22" s="95">
        <v>1005</v>
      </c>
      <c r="D22" s="267" t="s">
        <v>331</v>
      </c>
      <c r="E22" s="268"/>
    </row>
    <row r="23" spans="1:5" s="79" customFormat="1" ht="33.75" customHeight="1" x14ac:dyDescent="0.25">
      <c r="A23" s="60" t="s">
        <v>133</v>
      </c>
      <c r="B23" s="95" t="s">
        <v>214</v>
      </c>
      <c r="C23" s="95" t="s">
        <v>370</v>
      </c>
      <c r="D23" s="267" t="s">
        <v>331</v>
      </c>
      <c r="E23" s="268"/>
    </row>
    <row r="24" spans="1:5" s="79" customFormat="1" ht="33.75" customHeight="1" x14ac:dyDescent="0.25">
      <c r="A24" s="61" t="s">
        <v>134</v>
      </c>
      <c r="B24" s="95" t="s">
        <v>214</v>
      </c>
      <c r="C24" s="95" t="s">
        <v>371</v>
      </c>
      <c r="D24" s="267" t="s">
        <v>331</v>
      </c>
      <c r="E24" s="268"/>
    </row>
    <row r="25" spans="1:5" s="79" customFormat="1" ht="33.75" customHeight="1" x14ac:dyDescent="0.25">
      <c r="A25" s="60" t="s">
        <v>216</v>
      </c>
      <c r="B25" s="95" t="s">
        <v>214</v>
      </c>
      <c r="C25" s="95" t="s">
        <v>372</v>
      </c>
      <c r="D25" s="267" t="s">
        <v>331</v>
      </c>
      <c r="E25" s="268"/>
    </row>
    <row r="26" spans="1:5" s="79" customFormat="1" ht="33.75" customHeight="1" x14ac:dyDescent="0.25">
      <c r="A26" s="60" t="s">
        <v>135</v>
      </c>
      <c r="B26" s="95" t="s">
        <v>214</v>
      </c>
      <c r="C26" s="95" t="s">
        <v>373</v>
      </c>
      <c r="D26" s="267" t="s">
        <v>331</v>
      </c>
      <c r="E26" s="268"/>
    </row>
    <row r="27" spans="1:5" s="79" customFormat="1" ht="33.75" customHeight="1" x14ac:dyDescent="0.25">
      <c r="A27" s="60" t="s">
        <v>215</v>
      </c>
      <c r="B27" s="95" t="s">
        <v>214</v>
      </c>
      <c r="C27" s="95" t="s">
        <v>374</v>
      </c>
      <c r="D27" s="269" t="s">
        <v>330</v>
      </c>
      <c r="E27" s="270"/>
    </row>
    <row r="28" spans="1:5" ht="18.75" x14ac:dyDescent="0.3">
      <c r="A28" s="62"/>
      <c r="B28" s="62"/>
      <c r="C28" s="62"/>
      <c r="D28" s="62"/>
      <c r="E28" s="62"/>
    </row>
    <row r="29" spans="1:5" s="30" customFormat="1" ht="18.75" x14ac:dyDescent="0.3">
      <c r="A29" s="62"/>
      <c r="B29" s="62"/>
      <c r="C29" s="62"/>
      <c r="D29" s="62"/>
      <c r="E29" s="62"/>
    </row>
    <row r="30" spans="1:5" s="30" customFormat="1" ht="18.75" x14ac:dyDescent="0.3">
      <c r="A30" s="62"/>
      <c r="B30" s="62"/>
      <c r="C30" s="62"/>
      <c r="D30" s="62"/>
      <c r="E30" s="62"/>
    </row>
    <row r="31" spans="1:5" ht="18.75" x14ac:dyDescent="0.3">
      <c r="A31" s="63"/>
      <c r="B31" s="62"/>
      <c r="C31" s="62"/>
      <c r="D31" s="62"/>
      <c r="E31" s="62"/>
    </row>
    <row r="32" spans="1:5" s="30" customFormat="1" ht="18.75" x14ac:dyDescent="0.3">
      <c r="A32" s="63"/>
      <c r="B32" s="62"/>
      <c r="C32" s="62"/>
      <c r="D32" s="62"/>
      <c r="E32" s="62"/>
    </row>
    <row r="33" spans="1:5" ht="18.75" x14ac:dyDescent="0.3">
      <c r="A33" s="34" t="s">
        <v>71</v>
      </c>
      <c r="B33" s="34"/>
      <c r="C33" s="34" t="s">
        <v>72</v>
      </c>
      <c r="D33" s="34"/>
      <c r="E33" s="34"/>
    </row>
    <row r="34" spans="1:5" ht="18.75" x14ac:dyDescent="0.3">
      <c r="A34" s="34"/>
      <c r="B34" s="34"/>
      <c r="C34" s="34"/>
      <c r="D34" s="34"/>
      <c r="E34" s="34"/>
    </row>
    <row r="37" spans="1:5" x14ac:dyDescent="0.25">
      <c r="A37" s="30"/>
      <c r="C37" s="30"/>
      <c r="D37" s="30"/>
    </row>
    <row r="40" spans="1:5" ht="76.5" customHeight="1" x14ac:dyDescent="0.25">
      <c r="A40" s="30"/>
      <c r="C40" s="30"/>
      <c r="D40" s="30"/>
    </row>
    <row r="41" spans="1:5" ht="18.75" x14ac:dyDescent="0.3">
      <c r="A41" s="260" t="s">
        <v>63</v>
      </c>
      <c r="B41" s="261"/>
      <c r="C41" s="261"/>
      <c r="D41" s="262"/>
      <c r="E41" s="35"/>
    </row>
    <row r="42" spans="1:5" ht="18.75" x14ac:dyDescent="0.25">
      <c r="A42" s="244" t="s">
        <v>75</v>
      </c>
      <c r="B42" s="245"/>
      <c r="C42" s="245"/>
      <c r="D42" s="246"/>
      <c r="E42" s="36"/>
    </row>
    <row r="43" spans="1:5" ht="18.75" x14ac:dyDescent="0.3">
      <c r="A43" s="64" t="s">
        <v>65</v>
      </c>
      <c r="B43" s="64"/>
      <c r="C43" s="260" t="s">
        <v>270</v>
      </c>
      <c r="D43" s="262"/>
      <c r="E43" s="37"/>
    </row>
    <row r="44" spans="1:5" ht="18.75" x14ac:dyDescent="0.3">
      <c r="A44" s="257" t="s">
        <v>269</v>
      </c>
      <c r="B44" s="258"/>
      <c r="C44" s="258"/>
      <c r="D44" s="259"/>
      <c r="E44" s="38"/>
    </row>
    <row r="45" spans="1:5" ht="18.75" x14ac:dyDescent="0.3">
      <c r="A45" s="257" t="s">
        <v>359</v>
      </c>
      <c r="B45" s="258"/>
      <c r="C45" s="258"/>
      <c r="D45" s="259"/>
      <c r="E45" s="38"/>
    </row>
    <row r="46" spans="1:5" ht="18.75" x14ac:dyDescent="0.3">
      <c r="A46" s="254" t="str">
        <f>+A7</f>
        <v xml:space="preserve">Responsable de Actualización de la información: Edy Róbinson Asencio Godoy </v>
      </c>
      <c r="B46" s="255"/>
      <c r="C46" s="255"/>
      <c r="D46" s="256"/>
      <c r="E46" s="38"/>
    </row>
    <row r="47" spans="1:5" ht="18.75" x14ac:dyDescent="0.3">
      <c r="A47" s="257" t="str">
        <f>+A8</f>
        <v>Mes de Actualización: Julio 2019</v>
      </c>
      <c r="B47" s="258"/>
      <c r="C47" s="258"/>
      <c r="D47" s="259"/>
      <c r="E47" s="38"/>
    </row>
    <row r="48" spans="1:5" ht="18.75" x14ac:dyDescent="0.3">
      <c r="A48" s="257" t="s">
        <v>74</v>
      </c>
      <c r="B48" s="258"/>
      <c r="C48" s="258"/>
      <c r="D48" s="259"/>
      <c r="E48" s="38"/>
    </row>
    <row r="49" spans="1:5" ht="29.25" customHeight="1" x14ac:dyDescent="0.25">
      <c r="A49" s="244" t="s">
        <v>77</v>
      </c>
      <c r="B49" s="245"/>
      <c r="C49" s="245"/>
      <c r="D49" s="246"/>
      <c r="E49" s="36"/>
    </row>
    <row r="50" spans="1:5" ht="23.25" customHeight="1" x14ac:dyDescent="0.3">
      <c r="A50" s="65" t="s">
        <v>19</v>
      </c>
      <c r="B50" s="65" t="s">
        <v>79</v>
      </c>
      <c r="C50" s="65" t="s">
        <v>21</v>
      </c>
      <c r="D50" s="65" t="s">
        <v>52</v>
      </c>
    </row>
    <row r="51" spans="1:5" s="79" customFormat="1" ht="70.5" customHeight="1" x14ac:dyDescent="0.25">
      <c r="A51" s="60" t="s">
        <v>78</v>
      </c>
      <c r="B51" s="67" t="s">
        <v>80</v>
      </c>
      <c r="C51" s="81" t="s">
        <v>178</v>
      </c>
      <c r="D51" s="67" t="s">
        <v>157</v>
      </c>
    </row>
    <row r="52" spans="1:5" s="79" customFormat="1" ht="45" x14ac:dyDescent="0.25">
      <c r="A52" s="60" t="s">
        <v>78</v>
      </c>
      <c r="B52" s="67" t="s">
        <v>137</v>
      </c>
      <c r="C52" s="81" t="s">
        <v>375</v>
      </c>
      <c r="D52" s="67" t="s">
        <v>158</v>
      </c>
    </row>
    <row r="53" spans="1:5" s="79" customFormat="1" ht="55.5" customHeight="1" x14ac:dyDescent="0.25">
      <c r="A53" s="60" t="s">
        <v>78</v>
      </c>
      <c r="B53" s="67" t="s">
        <v>138</v>
      </c>
      <c r="C53" s="155" t="s">
        <v>376</v>
      </c>
      <c r="D53" s="67" t="s">
        <v>159</v>
      </c>
    </row>
    <row r="54" spans="1:5" s="79" customFormat="1" ht="45" x14ac:dyDescent="0.25">
      <c r="A54" s="60" t="s">
        <v>78</v>
      </c>
      <c r="B54" s="67" t="s">
        <v>139</v>
      </c>
      <c r="C54" s="81" t="s">
        <v>375</v>
      </c>
      <c r="D54" s="67" t="s">
        <v>160</v>
      </c>
    </row>
    <row r="55" spans="1:5" s="79" customFormat="1" ht="72.75" customHeight="1" x14ac:dyDescent="0.25">
      <c r="A55" s="60" t="s">
        <v>78</v>
      </c>
      <c r="B55" s="67" t="s">
        <v>140</v>
      </c>
      <c r="C55" s="81" t="s">
        <v>240</v>
      </c>
      <c r="D55" s="67" t="s">
        <v>161</v>
      </c>
    </row>
    <row r="56" spans="1:5" s="79" customFormat="1" ht="45" x14ac:dyDescent="0.25">
      <c r="A56" s="60" t="s">
        <v>78</v>
      </c>
      <c r="B56" s="67" t="s">
        <v>141</v>
      </c>
      <c r="C56" s="81" t="s">
        <v>179</v>
      </c>
      <c r="D56" s="67" t="s">
        <v>162</v>
      </c>
    </row>
    <row r="57" spans="1:5" s="79" customFormat="1" ht="58.5" customHeight="1" x14ac:dyDescent="0.25">
      <c r="A57" s="60" t="s">
        <v>78</v>
      </c>
      <c r="B57" s="67" t="s">
        <v>142</v>
      </c>
      <c r="C57" s="81" t="s">
        <v>180</v>
      </c>
      <c r="D57" s="67" t="s">
        <v>163</v>
      </c>
    </row>
    <row r="58" spans="1:5" s="79" customFormat="1" ht="45" x14ac:dyDescent="0.25">
      <c r="A58" s="60" t="s">
        <v>78</v>
      </c>
      <c r="B58" s="67" t="s">
        <v>143</v>
      </c>
      <c r="C58" s="81" t="s">
        <v>375</v>
      </c>
      <c r="D58" s="67" t="s">
        <v>164</v>
      </c>
    </row>
    <row r="59" spans="1:5" s="79" customFormat="1" ht="51" customHeight="1" x14ac:dyDescent="0.25">
      <c r="A59" s="60" t="s">
        <v>78</v>
      </c>
      <c r="B59" s="67" t="s">
        <v>144</v>
      </c>
      <c r="C59" s="81" t="s">
        <v>181</v>
      </c>
      <c r="D59" s="67" t="s">
        <v>165</v>
      </c>
    </row>
    <row r="60" spans="1:5" s="79" customFormat="1" ht="80.25" customHeight="1" x14ac:dyDescent="0.25">
      <c r="A60" s="60" t="s">
        <v>78</v>
      </c>
      <c r="B60" s="67" t="s">
        <v>145</v>
      </c>
      <c r="C60" s="81" t="s">
        <v>182</v>
      </c>
      <c r="D60" s="67" t="s">
        <v>166</v>
      </c>
    </row>
    <row r="61" spans="1:5" s="79" customFormat="1" ht="50.25" customHeight="1" x14ac:dyDescent="0.25">
      <c r="A61" s="60" t="s">
        <v>78</v>
      </c>
      <c r="B61" s="67" t="s">
        <v>146</v>
      </c>
      <c r="C61" s="81" t="s">
        <v>183</v>
      </c>
      <c r="D61" s="67" t="s">
        <v>167</v>
      </c>
    </row>
    <row r="62" spans="1:5" s="79" customFormat="1" ht="45" x14ac:dyDescent="0.25">
      <c r="A62" s="60" t="s">
        <v>78</v>
      </c>
      <c r="B62" s="67" t="s">
        <v>147</v>
      </c>
      <c r="C62" s="81" t="s">
        <v>375</v>
      </c>
      <c r="D62" s="67" t="s">
        <v>168</v>
      </c>
    </row>
    <row r="63" spans="1:5" s="79" customFormat="1" ht="45" x14ac:dyDescent="0.25">
      <c r="A63" s="60" t="s">
        <v>78</v>
      </c>
      <c r="B63" s="67" t="s">
        <v>148</v>
      </c>
      <c r="C63" s="81" t="s">
        <v>184</v>
      </c>
      <c r="D63" s="66" t="s">
        <v>169</v>
      </c>
    </row>
    <row r="64" spans="1:5" s="79" customFormat="1" ht="60" x14ac:dyDescent="0.25">
      <c r="A64" s="60" t="s">
        <v>78</v>
      </c>
      <c r="B64" s="68" t="s">
        <v>149</v>
      </c>
      <c r="C64" s="81" t="s">
        <v>185</v>
      </c>
      <c r="D64" s="67" t="s">
        <v>170</v>
      </c>
    </row>
    <row r="65" spans="1:4" s="79" customFormat="1" ht="43.5" customHeight="1" x14ac:dyDescent="0.25">
      <c r="A65" s="60" t="s">
        <v>78</v>
      </c>
      <c r="B65" s="68" t="s">
        <v>150</v>
      </c>
      <c r="C65" s="81" t="s">
        <v>186</v>
      </c>
      <c r="D65" s="67" t="s">
        <v>171</v>
      </c>
    </row>
    <row r="66" spans="1:4" s="79" customFormat="1" ht="66" customHeight="1" x14ac:dyDescent="0.25">
      <c r="A66" s="60" t="s">
        <v>78</v>
      </c>
      <c r="B66" s="68" t="s">
        <v>151</v>
      </c>
      <c r="C66" s="155" t="s">
        <v>377</v>
      </c>
      <c r="D66" s="67" t="s">
        <v>172</v>
      </c>
    </row>
    <row r="67" spans="1:4" s="79" customFormat="1" ht="45" x14ac:dyDescent="0.25">
      <c r="A67" s="60" t="s">
        <v>78</v>
      </c>
      <c r="B67" s="67" t="s">
        <v>152</v>
      </c>
      <c r="C67" s="81" t="s">
        <v>375</v>
      </c>
      <c r="D67" s="67" t="s">
        <v>173</v>
      </c>
    </row>
    <row r="68" spans="1:4" s="79" customFormat="1" ht="90" x14ac:dyDescent="0.25">
      <c r="A68" s="60" t="s">
        <v>78</v>
      </c>
      <c r="B68" s="67" t="s">
        <v>153</v>
      </c>
      <c r="C68" s="81" t="s">
        <v>378</v>
      </c>
      <c r="D68" s="67" t="s">
        <v>174</v>
      </c>
    </row>
    <row r="69" spans="1:4" s="79" customFormat="1" ht="75" x14ac:dyDescent="0.25">
      <c r="A69" s="60" t="s">
        <v>78</v>
      </c>
      <c r="B69" s="67" t="s">
        <v>154</v>
      </c>
      <c r="C69" s="81" t="s">
        <v>380</v>
      </c>
      <c r="D69" s="67" t="s">
        <v>175</v>
      </c>
    </row>
    <row r="70" spans="1:4" s="79" customFormat="1" ht="75" x14ac:dyDescent="0.25">
      <c r="A70" s="60" t="s">
        <v>78</v>
      </c>
      <c r="B70" s="67" t="s">
        <v>155</v>
      </c>
      <c r="C70" s="81" t="s">
        <v>379</v>
      </c>
      <c r="D70" s="67" t="s">
        <v>176</v>
      </c>
    </row>
    <row r="71" spans="1:4" s="79" customFormat="1" ht="37.5" x14ac:dyDescent="0.25">
      <c r="A71" s="60" t="s">
        <v>78</v>
      </c>
      <c r="B71" s="67" t="s">
        <v>156</v>
      </c>
      <c r="C71" s="81" t="s">
        <v>187</v>
      </c>
      <c r="D71" s="67" t="s">
        <v>177</v>
      </c>
    </row>
    <row r="72" spans="1:4" s="79" customFormat="1" ht="18.75" x14ac:dyDescent="0.25">
      <c r="A72" s="80"/>
      <c r="B72" s="80"/>
      <c r="C72" s="82"/>
      <c r="D72" s="80"/>
    </row>
    <row r="73" spans="1:4" s="30" customFormat="1" ht="18.75" x14ac:dyDescent="0.3">
      <c r="A73" s="34"/>
      <c r="B73" s="34"/>
      <c r="C73" s="83"/>
      <c r="D73" s="34"/>
    </row>
    <row r="74" spans="1:4" s="30" customFormat="1" ht="18.75" x14ac:dyDescent="0.3">
      <c r="A74" s="34"/>
      <c r="B74" s="34"/>
      <c r="C74" s="83"/>
      <c r="D74" s="34"/>
    </row>
    <row r="75" spans="1:4" ht="18.75" x14ac:dyDescent="0.3">
      <c r="A75" s="34" t="s">
        <v>71</v>
      </c>
      <c r="B75" s="34"/>
      <c r="C75" s="34" t="s">
        <v>72</v>
      </c>
      <c r="D75" s="34"/>
    </row>
    <row r="76" spans="1:4" ht="18.75" x14ac:dyDescent="0.3">
      <c r="A76" s="34"/>
      <c r="B76" s="34"/>
      <c r="C76" s="34"/>
      <c r="D76" s="34"/>
    </row>
    <row r="77" spans="1:4" ht="18.75" x14ac:dyDescent="0.3">
      <c r="A77" s="34"/>
      <c r="B77" s="34"/>
      <c r="C77" s="34"/>
      <c r="D77" s="34"/>
    </row>
    <row r="78" spans="1:4" ht="18.75" x14ac:dyDescent="0.3">
      <c r="A78" s="34"/>
      <c r="B78" s="34"/>
      <c r="C78" s="34"/>
      <c r="D78" s="34"/>
    </row>
    <row r="79" spans="1:4" ht="18.75" x14ac:dyDescent="0.3">
      <c r="A79" s="34"/>
      <c r="B79" s="34"/>
      <c r="C79" s="34"/>
      <c r="D79" s="34"/>
    </row>
    <row r="80" spans="1:4" ht="18.75" x14ac:dyDescent="0.3">
      <c r="A80" s="34"/>
      <c r="B80" s="34"/>
      <c r="C80" s="34"/>
      <c r="D80" s="34"/>
    </row>
    <row r="81" spans="1:4" ht="18.75" x14ac:dyDescent="0.3">
      <c r="A81" s="34"/>
      <c r="B81" s="34"/>
      <c r="C81" s="34"/>
      <c r="D81" s="34"/>
    </row>
    <row r="82" spans="1:4" ht="18.75" x14ac:dyDescent="0.3">
      <c r="A82" s="34"/>
      <c r="B82" s="34"/>
      <c r="C82" s="34"/>
      <c r="D82" s="34"/>
    </row>
  </sheetData>
  <mergeCells count="35">
    <mergeCell ref="D26:E26"/>
    <mergeCell ref="D27:E27"/>
    <mergeCell ref="D21:E21"/>
    <mergeCell ref="D22:E22"/>
    <mergeCell ref="D23:E23"/>
    <mergeCell ref="D24:E24"/>
    <mergeCell ref="D25:E25"/>
    <mergeCell ref="D16:E16"/>
    <mergeCell ref="D17:E17"/>
    <mergeCell ref="D18:E18"/>
    <mergeCell ref="D19:E19"/>
    <mergeCell ref="D20:E20"/>
    <mergeCell ref="D11:E11"/>
    <mergeCell ref="D12:E12"/>
    <mergeCell ref="D13:E13"/>
    <mergeCell ref="D14:E14"/>
    <mergeCell ref="D15:E15"/>
    <mergeCell ref="A46:D46"/>
    <mergeCell ref="A47:D47"/>
    <mergeCell ref="A48:D48"/>
    <mergeCell ref="A49:D49"/>
    <mergeCell ref="A41:D41"/>
    <mergeCell ref="A42:D42"/>
    <mergeCell ref="C43:D43"/>
    <mergeCell ref="A44:D44"/>
    <mergeCell ref="A45:D45"/>
    <mergeCell ref="A2:E2"/>
    <mergeCell ref="A3:E3"/>
    <mergeCell ref="A5:E5"/>
    <mergeCell ref="A10:E10"/>
    <mergeCell ref="A9:E9"/>
    <mergeCell ref="A8:E8"/>
    <mergeCell ref="A7:E7"/>
    <mergeCell ref="A6:E6"/>
    <mergeCell ref="A4:D4"/>
  </mergeCells>
  <printOptions horizontalCentered="1"/>
  <pageMargins left="0.23622047244094491" right="0.23622047244094491" top="0.74803149606299213" bottom="0.74803149606299213" header="0.31496062992125984" footer="0.31496062992125984"/>
  <pageSetup scale="65" orientation="portrait" r:id="rId1"/>
  <rowBreaks count="2" manualBreakCount="2">
    <brk id="38" max="16383" man="1"/>
    <brk id="63" max="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113"/>
  <sheetViews>
    <sheetView tabSelected="1" view="pageBreakPreview" topLeftCell="C71" zoomScaleNormal="100" zoomScaleSheetLayoutView="100" workbookViewId="0">
      <selection activeCell="M71" sqref="M71"/>
    </sheetView>
  </sheetViews>
  <sheetFormatPr baseColWidth="10" defaultRowHeight="15" x14ac:dyDescent="0.25"/>
  <cols>
    <col min="1" max="1" width="10.85546875" bestFit="1" customWidth="1"/>
    <col min="2" max="2" width="39.42578125" customWidth="1"/>
    <col min="3" max="3" width="19.85546875" style="30" bestFit="1" customWidth="1"/>
    <col min="4" max="4" width="10.28515625" bestFit="1" customWidth="1"/>
    <col min="5" max="5" width="12" bestFit="1" customWidth="1"/>
    <col min="6" max="6" width="12.7109375" customWidth="1"/>
    <col min="7" max="7" width="10.28515625" style="30" bestFit="1" customWidth="1"/>
    <col min="8" max="8" width="17.7109375" customWidth="1"/>
    <col min="9" max="9" width="11" customWidth="1"/>
  </cols>
  <sheetData>
    <row r="1" spans="1:9" ht="61.5" customHeight="1" x14ac:dyDescent="0.25">
      <c r="A1" s="422" t="s">
        <v>119</v>
      </c>
      <c r="B1" s="423"/>
      <c r="C1" s="423"/>
      <c r="D1" s="423"/>
      <c r="E1" s="423"/>
      <c r="F1" s="423"/>
      <c r="G1" s="423"/>
      <c r="H1" s="423"/>
      <c r="I1" s="424"/>
    </row>
    <row r="2" spans="1:9" ht="15.75" x14ac:dyDescent="0.25">
      <c r="A2" s="425" t="s">
        <v>63</v>
      </c>
      <c r="B2" s="426"/>
      <c r="C2" s="426"/>
      <c r="D2" s="426"/>
      <c r="E2" s="426"/>
      <c r="F2" s="426"/>
      <c r="G2" s="426"/>
      <c r="H2" s="426"/>
      <c r="I2" s="427"/>
    </row>
    <row r="3" spans="1:9" ht="15.75" customHeight="1" x14ac:dyDescent="0.25">
      <c r="A3" s="428" t="s">
        <v>122</v>
      </c>
      <c r="B3" s="376"/>
      <c r="C3" s="376"/>
      <c r="D3" s="376"/>
      <c r="E3" s="376"/>
      <c r="F3" s="376"/>
      <c r="G3" s="376"/>
      <c r="H3" s="376"/>
      <c r="I3" s="429"/>
    </row>
    <row r="4" spans="1:9" ht="16.5" customHeight="1" x14ac:dyDescent="0.25">
      <c r="A4" s="430" t="s">
        <v>65</v>
      </c>
      <c r="B4" s="371"/>
      <c r="C4" s="371"/>
      <c r="D4" s="371"/>
      <c r="E4" s="371"/>
      <c r="F4" s="371"/>
      <c r="G4" s="368" t="s">
        <v>241</v>
      </c>
      <c r="H4" s="368"/>
      <c r="I4" s="419"/>
    </row>
    <row r="5" spans="1:9" ht="15.75" x14ac:dyDescent="0.25">
      <c r="A5" s="418" t="s">
        <v>269</v>
      </c>
      <c r="B5" s="368"/>
      <c r="C5" s="368"/>
      <c r="D5" s="368"/>
      <c r="E5" s="368"/>
      <c r="F5" s="368"/>
      <c r="G5" s="368"/>
      <c r="H5" s="368"/>
      <c r="I5" s="419"/>
    </row>
    <row r="6" spans="1:9" ht="15.75" x14ac:dyDescent="0.25">
      <c r="A6" s="418" t="str">
        <f>+'NUMERAL 2 ADMON.'!A6:E6</f>
        <v>Director (a) / Subdirector (a): Sylda Aida Lone Vásquez</v>
      </c>
      <c r="B6" s="368"/>
      <c r="C6" s="368"/>
      <c r="D6" s="368"/>
      <c r="E6" s="368"/>
      <c r="F6" s="368"/>
      <c r="G6" s="368"/>
      <c r="H6" s="368"/>
      <c r="I6" s="419"/>
    </row>
    <row r="7" spans="1:9" ht="15.75" x14ac:dyDescent="0.25">
      <c r="A7" s="418" t="str">
        <f>+'NUMERAL 2 ADMON.'!A7:E7</f>
        <v xml:space="preserve">Responsable de Actualización de la información: Edy Róbinson Asencio Godoy </v>
      </c>
      <c r="B7" s="368"/>
      <c r="C7" s="368"/>
      <c r="D7" s="368"/>
      <c r="E7" s="368"/>
      <c r="F7" s="368"/>
      <c r="G7" s="368"/>
      <c r="H7" s="368"/>
      <c r="I7" s="419"/>
    </row>
    <row r="8" spans="1:9" ht="15.75" x14ac:dyDescent="0.25">
      <c r="A8" s="418" t="str">
        <f>+'Numeral 20 Administración'!A8:I8</f>
        <v>Mes de Actualización: Julio 2019</v>
      </c>
      <c r="B8" s="368"/>
      <c r="C8" s="368"/>
      <c r="D8" s="368"/>
      <c r="E8" s="368"/>
      <c r="F8" s="368"/>
      <c r="G8" s="368"/>
      <c r="H8" s="368"/>
      <c r="I8" s="419"/>
    </row>
    <row r="9" spans="1:9" ht="15.75" x14ac:dyDescent="0.25">
      <c r="A9" s="418" t="s">
        <v>120</v>
      </c>
      <c r="B9" s="368"/>
      <c r="C9" s="368"/>
      <c r="D9" s="368"/>
      <c r="E9" s="368"/>
      <c r="F9" s="368"/>
      <c r="G9" s="368"/>
      <c r="H9" s="368"/>
      <c r="I9" s="419"/>
    </row>
    <row r="10" spans="1:9" ht="21" x14ac:dyDescent="0.35">
      <c r="A10" s="420" t="s">
        <v>358</v>
      </c>
      <c r="B10" s="369"/>
      <c r="C10" s="369"/>
      <c r="D10" s="369"/>
      <c r="E10" s="369"/>
      <c r="F10" s="369"/>
      <c r="G10" s="369"/>
      <c r="H10" s="369"/>
      <c r="I10" s="421"/>
    </row>
    <row r="11" spans="1:9" ht="30" x14ac:dyDescent="0.25">
      <c r="A11" s="129" t="s">
        <v>35</v>
      </c>
      <c r="B11" s="128" t="s">
        <v>45</v>
      </c>
      <c r="C11" s="128" t="s">
        <v>354</v>
      </c>
      <c r="D11" s="128" t="s">
        <v>44</v>
      </c>
      <c r="E11" s="128" t="s">
        <v>31</v>
      </c>
      <c r="F11" s="128" t="s">
        <v>36</v>
      </c>
      <c r="G11" s="128" t="s">
        <v>90</v>
      </c>
      <c r="H11" s="128" t="s">
        <v>37</v>
      </c>
      <c r="I11" s="130" t="s">
        <v>38</v>
      </c>
    </row>
    <row r="12" spans="1:9" s="79" customFormat="1" ht="60" x14ac:dyDescent="0.25">
      <c r="A12" s="232">
        <v>43668</v>
      </c>
      <c r="B12" s="233" t="s">
        <v>576</v>
      </c>
      <c r="C12" s="234" t="s">
        <v>523</v>
      </c>
      <c r="D12" s="235">
        <v>216</v>
      </c>
      <c r="E12" s="236">
        <v>42</v>
      </c>
      <c r="F12" s="237">
        <f>+D12*E12</f>
        <v>9072</v>
      </c>
      <c r="G12" s="238">
        <v>211</v>
      </c>
      <c r="H12" s="234" t="s">
        <v>510</v>
      </c>
      <c r="I12" s="239">
        <v>96213965</v>
      </c>
    </row>
    <row r="13" spans="1:9" s="79" customFormat="1" ht="18.75" customHeight="1" x14ac:dyDescent="0.25">
      <c r="A13" s="416">
        <v>43668</v>
      </c>
      <c r="B13" s="414" t="s">
        <v>511</v>
      </c>
      <c r="C13" s="240" t="s">
        <v>512</v>
      </c>
      <c r="D13" s="218">
        <v>2</v>
      </c>
      <c r="E13" s="219">
        <v>815</v>
      </c>
      <c r="F13" s="220">
        <f t="shared" ref="F13:F56" si="0">+D13*E13</f>
        <v>1630</v>
      </c>
      <c r="G13" s="390">
        <v>267</v>
      </c>
      <c r="H13" s="392" t="s">
        <v>515</v>
      </c>
      <c r="I13" s="394">
        <v>4619463</v>
      </c>
    </row>
    <row r="14" spans="1:9" s="79" customFormat="1" ht="24.75" customHeight="1" x14ac:dyDescent="0.25">
      <c r="A14" s="417"/>
      <c r="B14" s="415"/>
      <c r="C14" s="240" t="s">
        <v>513</v>
      </c>
      <c r="D14" s="218">
        <v>5</v>
      </c>
      <c r="E14" s="219">
        <v>598</v>
      </c>
      <c r="F14" s="220">
        <f t="shared" si="0"/>
        <v>2990</v>
      </c>
      <c r="G14" s="402"/>
      <c r="H14" s="400"/>
      <c r="I14" s="401"/>
    </row>
    <row r="15" spans="1:9" s="79" customFormat="1" ht="19.5" customHeight="1" x14ac:dyDescent="0.25">
      <c r="A15" s="417"/>
      <c r="B15" s="415"/>
      <c r="C15" s="240" t="s">
        <v>514</v>
      </c>
      <c r="D15" s="218">
        <v>4</v>
      </c>
      <c r="E15" s="219">
        <v>595</v>
      </c>
      <c r="F15" s="220">
        <f t="shared" si="0"/>
        <v>2380</v>
      </c>
      <c r="G15" s="391"/>
      <c r="H15" s="400"/>
      <c r="I15" s="401"/>
    </row>
    <row r="16" spans="1:9" s="79" customFormat="1" ht="90" x14ac:dyDescent="0.25">
      <c r="A16" s="221">
        <v>43643</v>
      </c>
      <c r="B16" s="216" t="s">
        <v>516</v>
      </c>
      <c r="C16" s="227" t="s">
        <v>355</v>
      </c>
      <c r="D16" s="218">
        <v>30</v>
      </c>
      <c r="E16" s="219">
        <v>60</v>
      </c>
      <c r="F16" s="220">
        <f t="shared" si="0"/>
        <v>1800</v>
      </c>
      <c r="G16" s="224">
        <v>211</v>
      </c>
      <c r="H16" s="225" t="s">
        <v>339</v>
      </c>
      <c r="I16" s="226">
        <v>6121810</v>
      </c>
    </row>
    <row r="17" spans="1:9" s="79" customFormat="1" ht="75" x14ac:dyDescent="0.25">
      <c r="A17" s="221">
        <v>43642</v>
      </c>
      <c r="B17" s="216" t="s">
        <v>526</v>
      </c>
      <c r="C17" s="227" t="s">
        <v>356</v>
      </c>
      <c r="D17" s="218">
        <v>42</v>
      </c>
      <c r="E17" s="219">
        <v>91.66</v>
      </c>
      <c r="F17" s="220">
        <f t="shared" ref="F17:F18" si="1">+D17*E17</f>
        <v>3849.72</v>
      </c>
      <c r="G17" s="224">
        <v>211</v>
      </c>
      <c r="H17" s="225" t="s">
        <v>525</v>
      </c>
      <c r="I17" s="226">
        <v>33480788</v>
      </c>
    </row>
    <row r="18" spans="1:9" s="79" customFormat="1" ht="75" x14ac:dyDescent="0.25">
      <c r="A18" s="228">
        <v>43669</v>
      </c>
      <c r="B18" s="241" t="s">
        <v>408</v>
      </c>
      <c r="C18" s="217" t="s">
        <v>581</v>
      </c>
      <c r="D18" s="218">
        <v>30</v>
      </c>
      <c r="E18" s="219">
        <v>33</v>
      </c>
      <c r="F18" s="220">
        <f t="shared" si="1"/>
        <v>990</v>
      </c>
      <c r="G18" s="229">
        <v>211</v>
      </c>
      <c r="H18" s="230" t="s">
        <v>339</v>
      </c>
      <c r="I18" s="231">
        <v>6121810</v>
      </c>
    </row>
    <row r="19" spans="1:9" s="79" customFormat="1" ht="60" x14ac:dyDescent="0.25">
      <c r="A19" s="221">
        <v>43640</v>
      </c>
      <c r="B19" s="216" t="s">
        <v>527</v>
      </c>
      <c r="C19" s="217" t="s">
        <v>528</v>
      </c>
      <c r="D19" s="218">
        <v>1</v>
      </c>
      <c r="E19" s="219">
        <v>3372</v>
      </c>
      <c r="F19" s="220">
        <f t="shared" ref="F19" si="2">+D19*E19</f>
        <v>3372</v>
      </c>
      <c r="G19" s="224">
        <v>165</v>
      </c>
      <c r="H19" s="225" t="s">
        <v>399</v>
      </c>
      <c r="I19" s="226">
        <v>1045121</v>
      </c>
    </row>
    <row r="20" spans="1:9" s="79" customFormat="1" ht="75" x14ac:dyDescent="0.25">
      <c r="A20" s="221">
        <v>43668</v>
      </c>
      <c r="B20" s="216" t="s">
        <v>403</v>
      </c>
      <c r="C20" s="217" t="s">
        <v>582</v>
      </c>
      <c r="D20" s="218">
        <v>7</v>
      </c>
      <c r="E20" s="219">
        <v>895</v>
      </c>
      <c r="F20" s="220">
        <f t="shared" ref="F20" si="3">+D20*E20</f>
        <v>6265</v>
      </c>
      <c r="G20" s="224">
        <v>214</v>
      </c>
      <c r="H20" s="225" t="s">
        <v>584</v>
      </c>
      <c r="I20" s="243" t="s">
        <v>583</v>
      </c>
    </row>
    <row r="21" spans="1:9" s="79" customFormat="1" ht="90" x14ac:dyDescent="0.25">
      <c r="A21" s="221">
        <v>43650</v>
      </c>
      <c r="B21" s="216" t="s">
        <v>572</v>
      </c>
      <c r="C21" s="217" t="s">
        <v>356</v>
      </c>
      <c r="D21" s="218">
        <v>46</v>
      </c>
      <c r="E21" s="219">
        <v>89</v>
      </c>
      <c r="F21" s="220">
        <f t="shared" ref="F21" si="4">+D21*E21</f>
        <v>4094</v>
      </c>
      <c r="G21" s="224">
        <v>211</v>
      </c>
      <c r="H21" s="225" t="s">
        <v>525</v>
      </c>
      <c r="I21" s="226">
        <v>33480788</v>
      </c>
    </row>
    <row r="22" spans="1:9" s="79" customFormat="1" ht="90" x14ac:dyDescent="0.25">
      <c r="A22" s="221">
        <v>43665</v>
      </c>
      <c r="B22" s="216" t="s">
        <v>573</v>
      </c>
      <c r="C22" s="217" t="s">
        <v>356</v>
      </c>
      <c r="D22" s="218">
        <v>120</v>
      </c>
      <c r="E22" s="219">
        <v>12.5</v>
      </c>
      <c r="F22" s="220">
        <f t="shared" ref="F22" si="5">+D22*E22</f>
        <v>1500</v>
      </c>
      <c r="G22" s="224">
        <v>211</v>
      </c>
      <c r="H22" s="225" t="s">
        <v>339</v>
      </c>
      <c r="I22" s="226">
        <v>6121810</v>
      </c>
    </row>
    <row r="23" spans="1:9" s="79" customFormat="1" ht="60" x14ac:dyDescent="0.25">
      <c r="A23" s="221">
        <v>43665</v>
      </c>
      <c r="B23" s="216" t="s">
        <v>437</v>
      </c>
      <c r="C23" s="217" t="s">
        <v>356</v>
      </c>
      <c r="D23" s="218">
        <v>40</v>
      </c>
      <c r="E23" s="219">
        <v>33.75</v>
      </c>
      <c r="F23" s="220">
        <f t="shared" ref="F23" si="6">+D23*E23</f>
        <v>1350</v>
      </c>
      <c r="G23" s="224">
        <v>211</v>
      </c>
      <c r="H23" s="225" t="s">
        <v>339</v>
      </c>
      <c r="I23" s="226">
        <v>6121810</v>
      </c>
    </row>
    <row r="24" spans="1:9" s="79" customFormat="1" ht="90" x14ac:dyDescent="0.25">
      <c r="A24" s="221">
        <v>43670</v>
      </c>
      <c r="B24" s="216" t="s">
        <v>436</v>
      </c>
      <c r="C24" s="217" t="s">
        <v>574</v>
      </c>
      <c r="D24" s="218">
        <v>55</v>
      </c>
      <c r="E24" s="219">
        <v>135</v>
      </c>
      <c r="F24" s="220">
        <f t="shared" ref="F24" si="7">+D24*E24</f>
        <v>7425</v>
      </c>
      <c r="G24" s="224">
        <v>268</v>
      </c>
      <c r="H24" s="225" t="s">
        <v>575</v>
      </c>
      <c r="I24" s="226">
        <v>76606295</v>
      </c>
    </row>
    <row r="25" spans="1:9" s="79" customFormat="1" ht="60" x14ac:dyDescent="0.25">
      <c r="A25" s="221">
        <v>43670</v>
      </c>
      <c r="B25" s="216" t="s">
        <v>443</v>
      </c>
      <c r="C25" s="217" t="s">
        <v>581</v>
      </c>
      <c r="D25" s="218">
        <v>1</v>
      </c>
      <c r="E25" s="219">
        <v>730</v>
      </c>
      <c r="F25" s="220">
        <f t="shared" ref="F25" si="8">+D25*E25</f>
        <v>730</v>
      </c>
      <c r="G25" s="224">
        <v>169</v>
      </c>
      <c r="H25" s="225" t="s">
        <v>442</v>
      </c>
      <c r="I25" s="226">
        <v>52919188</v>
      </c>
    </row>
    <row r="26" spans="1:9" s="79" customFormat="1" ht="97.5" customHeight="1" x14ac:dyDescent="0.25">
      <c r="A26" s="221">
        <v>43654</v>
      </c>
      <c r="B26" s="216" t="s">
        <v>417</v>
      </c>
      <c r="C26" s="217" t="s">
        <v>581</v>
      </c>
      <c r="D26" s="218">
        <v>1</v>
      </c>
      <c r="E26" s="219">
        <v>19500</v>
      </c>
      <c r="F26" s="220">
        <f t="shared" ref="F26" si="9">+D26*E26</f>
        <v>19500</v>
      </c>
      <c r="G26" s="224">
        <v>165</v>
      </c>
      <c r="H26" s="225" t="s">
        <v>399</v>
      </c>
      <c r="I26" s="226">
        <v>1045121</v>
      </c>
    </row>
    <row r="27" spans="1:9" s="79" customFormat="1" ht="75" x14ac:dyDescent="0.25">
      <c r="A27" s="221">
        <v>43637</v>
      </c>
      <c r="B27" s="216" t="s">
        <v>445</v>
      </c>
      <c r="C27" s="217" t="s">
        <v>528</v>
      </c>
      <c r="D27" s="218">
        <v>1</v>
      </c>
      <c r="E27" s="219">
        <v>2359</v>
      </c>
      <c r="F27" s="220">
        <f t="shared" ref="F27" si="10">+D27*E27</f>
        <v>2359</v>
      </c>
      <c r="G27" s="224">
        <v>165</v>
      </c>
      <c r="H27" s="225" t="s">
        <v>399</v>
      </c>
      <c r="I27" s="226">
        <v>1045121</v>
      </c>
    </row>
    <row r="28" spans="1:9" s="79" customFormat="1" ht="77.25" customHeight="1" x14ac:dyDescent="0.25">
      <c r="A28" s="221">
        <v>43656</v>
      </c>
      <c r="B28" s="216" t="s">
        <v>530</v>
      </c>
      <c r="C28" s="217" t="s">
        <v>529</v>
      </c>
      <c r="D28" s="218">
        <v>1</v>
      </c>
      <c r="E28" s="219">
        <v>16098</v>
      </c>
      <c r="F28" s="220">
        <f t="shared" ref="F28" si="11">+D28*E28</f>
        <v>16098</v>
      </c>
      <c r="G28" s="224">
        <v>268</v>
      </c>
      <c r="H28" s="225" t="s">
        <v>402</v>
      </c>
      <c r="I28" s="226">
        <v>43193749</v>
      </c>
    </row>
    <row r="29" spans="1:9" s="79" customFormat="1" ht="33.75" customHeight="1" x14ac:dyDescent="0.25">
      <c r="A29" s="386">
        <v>43650</v>
      </c>
      <c r="B29" s="406" t="s">
        <v>517</v>
      </c>
      <c r="C29" s="408" t="s">
        <v>518</v>
      </c>
      <c r="D29" s="390">
        <v>1</v>
      </c>
      <c r="E29" s="410">
        <v>21465</v>
      </c>
      <c r="F29" s="412">
        <f t="shared" si="0"/>
        <v>21465</v>
      </c>
      <c r="G29" s="390">
        <v>174</v>
      </c>
      <c r="H29" s="392" t="s">
        <v>519</v>
      </c>
      <c r="I29" s="394">
        <v>49167146</v>
      </c>
    </row>
    <row r="30" spans="1:9" s="79" customFormat="1" ht="54.75" customHeight="1" x14ac:dyDescent="0.25">
      <c r="A30" s="387"/>
      <c r="B30" s="407"/>
      <c r="C30" s="409"/>
      <c r="D30" s="391"/>
      <c r="E30" s="411"/>
      <c r="F30" s="413"/>
      <c r="G30" s="391"/>
      <c r="H30" s="393"/>
      <c r="I30" s="395"/>
    </row>
    <row r="31" spans="1:9" s="79" customFormat="1" ht="26.25" customHeight="1" x14ac:dyDescent="0.25">
      <c r="A31" s="386">
        <v>43630</v>
      </c>
      <c r="B31" s="397" t="s">
        <v>394</v>
      </c>
      <c r="C31" s="227" t="s">
        <v>520</v>
      </c>
      <c r="D31" s="218">
        <v>46</v>
      </c>
      <c r="E31" s="219">
        <v>113</v>
      </c>
      <c r="F31" s="220">
        <f t="shared" si="0"/>
        <v>5198</v>
      </c>
      <c r="G31" s="218">
        <v>199</v>
      </c>
      <c r="H31" s="392" t="s">
        <v>522</v>
      </c>
      <c r="I31" s="394">
        <v>6996809</v>
      </c>
    </row>
    <row r="32" spans="1:9" s="79" customFormat="1" ht="24" customHeight="1" x14ac:dyDescent="0.25">
      <c r="A32" s="396"/>
      <c r="B32" s="398"/>
      <c r="C32" s="227" t="s">
        <v>355</v>
      </c>
      <c r="D32" s="218">
        <v>100</v>
      </c>
      <c r="E32" s="219">
        <v>68</v>
      </c>
      <c r="F32" s="220">
        <f t="shared" si="0"/>
        <v>6800</v>
      </c>
      <c r="G32" s="402">
        <v>211</v>
      </c>
      <c r="H32" s="400"/>
      <c r="I32" s="401"/>
    </row>
    <row r="33" spans="1:9" s="79" customFormat="1" x14ac:dyDescent="0.25">
      <c r="A33" s="396"/>
      <c r="B33" s="398"/>
      <c r="C33" s="227" t="s">
        <v>356</v>
      </c>
      <c r="D33" s="218">
        <v>200</v>
      </c>
      <c r="E33" s="219">
        <v>26</v>
      </c>
      <c r="F33" s="220">
        <f t="shared" ref="F33" si="12">+D33*E33</f>
        <v>5200</v>
      </c>
      <c r="G33" s="402"/>
      <c r="H33" s="400"/>
      <c r="I33" s="401"/>
    </row>
    <row r="34" spans="1:9" s="79" customFormat="1" ht="22.5" customHeight="1" x14ac:dyDescent="0.25">
      <c r="A34" s="396"/>
      <c r="B34" s="398"/>
      <c r="C34" s="227" t="s">
        <v>521</v>
      </c>
      <c r="D34" s="218">
        <v>46</v>
      </c>
      <c r="E34" s="219">
        <v>38</v>
      </c>
      <c r="F34" s="220">
        <f t="shared" ref="F34" si="13">+D34*E34</f>
        <v>1748</v>
      </c>
      <c r="G34" s="402"/>
      <c r="H34" s="400"/>
      <c r="I34" s="401"/>
    </row>
    <row r="35" spans="1:9" s="79" customFormat="1" ht="28.5" customHeight="1" x14ac:dyDescent="0.25">
      <c r="A35" s="387"/>
      <c r="B35" s="399"/>
      <c r="C35" s="227" t="s">
        <v>357</v>
      </c>
      <c r="D35" s="218">
        <v>46</v>
      </c>
      <c r="E35" s="219">
        <v>38</v>
      </c>
      <c r="F35" s="220">
        <f t="shared" ref="F35:F39" si="14">+D35*E35</f>
        <v>1748</v>
      </c>
      <c r="G35" s="391"/>
      <c r="H35" s="393"/>
      <c r="I35" s="395"/>
    </row>
    <row r="36" spans="1:9" s="79" customFormat="1" ht="26.25" customHeight="1" x14ac:dyDescent="0.25">
      <c r="A36" s="386">
        <v>43651</v>
      </c>
      <c r="B36" s="397" t="s">
        <v>397</v>
      </c>
      <c r="C36" s="227" t="s">
        <v>520</v>
      </c>
      <c r="D36" s="218">
        <v>10</v>
      </c>
      <c r="E36" s="219">
        <v>200</v>
      </c>
      <c r="F36" s="220">
        <f t="shared" si="14"/>
        <v>2000</v>
      </c>
      <c r="G36" s="218">
        <v>199</v>
      </c>
      <c r="H36" s="392" t="s">
        <v>571</v>
      </c>
      <c r="I36" s="394">
        <v>73626619</v>
      </c>
    </row>
    <row r="37" spans="1:9" s="79" customFormat="1" ht="24" customHeight="1" x14ac:dyDescent="0.25">
      <c r="A37" s="396"/>
      <c r="B37" s="398"/>
      <c r="C37" s="227" t="s">
        <v>355</v>
      </c>
      <c r="D37" s="218">
        <v>60</v>
      </c>
      <c r="E37" s="219">
        <v>55</v>
      </c>
      <c r="F37" s="220">
        <f t="shared" si="14"/>
        <v>3300</v>
      </c>
      <c r="G37" s="402">
        <v>211</v>
      </c>
      <c r="H37" s="400"/>
      <c r="I37" s="401"/>
    </row>
    <row r="38" spans="1:9" s="79" customFormat="1" x14ac:dyDescent="0.25">
      <c r="A38" s="396"/>
      <c r="B38" s="398"/>
      <c r="C38" s="227" t="s">
        <v>356</v>
      </c>
      <c r="D38" s="218">
        <v>90</v>
      </c>
      <c r="E38" s="219">
        <v>32</v>
      </c>
      <c r="F38" s="220">
        <f t="shared" si="14"/>
        <v>2880</v>
      </c>
      <c r="G38" s="402"/>
      <c r="H38" s="400"/>
      <c r="I38" s="401"/>
    </row>
    <row r="39" spans="1:9" s="79" customFormat="1" ht="22.5" customHeight="1" x14ac:dyDescent="0.25">
      <c r="A39" s="396"/>
      <c r="B39" s="398"/>
      <c r="C39" s="227" t="s">
        <v>521</v>
      </c>
      <c r="D39" s="218">
        <v>10</v>
      </c>
      <c r="E39" s="219">
        <v>42</v>
      </c>
      <c r="F39" s="220">
        <f t="shared" si="14"/>
        <v>420</v>
      </c>
      <c r="G39" s="402"/>
      <c r="H39" s="400"/>
      <c r="I39" s="401"/>
    </row>
    <row r="40" spans="1:9" s="79" customFormat="1" ht="28.5" customHeight="1" x14ac:dyDescent="0.25">
      <c r="A40" s="387"/>
      <c r="B40" s="399"/>
      <c r="C40" s="227" t="s">
        <v>357</v>
      </c>
      <c r="D40" s="218">
        <v>10</v>
      </c>
      <c r="E40" s="219">
        <v>40</v>
      </c>
      <c r="F40" s="220">
        <f t="shared" ref="F40:F44" si="15">+D40*E40</f>
        <v>400</v>
      </c>
      <c r="G40" s="391"/>
      <c r="H40" s="393"/>
      <c r="I40" s="395"/>
    </row>
    <row r="41" spans="1:9" s="79" customFormat="1" ht="26.25" customHeight="1" x14ac:dyDescent="0.25">
      <c r="A41" s="386">
        <v>43656</v>
      </c>
      <c r="B41" s="397" t="s">
        <v>578</v>
      </c>
      <c r="C41" s="227" t="s">
        <v>520</v>
      </c>
      <c r="D41" s="218">
        <v>7</v>
      </c>
      <c r="E41" s="219">
        <v>140</v>
      </c>
      <c r="F41" s="220">
        <f t="shared" si="15"/>
        <v>980</v>
      </c>
      <c r="G41" s="218">
        <v>199</v>
      </c>
      <c r="H41" s="392" t="s">
        <v>577</v>
      </c>
      <c r="I41" s="394">
        <v>69418225</v>
      </c>
    </row>
    <row r="42" spans="1:9" s="79" customFormat="1" ht="24" customHeight="1" x14ac:dyDescent="0.25">
      <c r="A42" s="396"/>
      <c r="B42" s="398"/>
      <c r="C42" s="227" t="s">
        <v>355</v>
      </c>
      <c r="D42" s="218">
        <v>30</v>
      </c>
      <c r="E42" s="219">
        <v>45</v>
      </c>
      <c r="F42" s="220">
        <f t="shared" si="15"/>
        <v>1350</v>
      </c>
      <c r="G42" s="402">
        <v>211</v>
      </c>
      <c r="H42" s="400"/>
      <c r="I42" s="401"/>
    </row>
    <row r="43" spans="1:9" s="79" customFormat="1" x14ac:dyDescent="0.25">
      <c r="A43" s="396"/>
      <c r="B43" s="398"/>
      <c r="C43" s="227" t="s">
        <v>356</v>
      </c>
      <c r="D43" s="218">
        <v>45</v>
      </c>
      <c r="E43" s="219">
        <v>19</v>
      </c>
      <c r="F43" s="220">
        <f t="shared" si="15"/>
        <v>855</v>
      </c>
      <c r="G43" s="402"/>
      <c r="H43" s="400"/>
      <c r="I43" s="401"/>
    </row>
    <row r="44" spans="1:9" s="79" customFormat="1" ht="22.5" customHeight="1" x14ac:dyDescent="0.25">
      <c r="A44" s="396"/>
      <c r="B44" s="398"/>
      <c r="C44" s="227" t="s">
        <v>521</v>
      </c>
      <c r="D44" s="218">
        <v>7</v>
      </c>
      <c r="E44" s="219">
        <v>25</v>
      </c>
      <c r="F44" s="220">
        <f t="shared" si="15"/>
        <v>175</v>
      </c>
      <c r="G44" s="402"/>
      <c r="H44" s="400"/>
      <c r="I44" s="401"/>
    </row>
    <row r="45" spans="1:9" s="79" customFormat="1" ht="28.5" customHeight="1" x14ac:dyDescent="0.25">
      <c r="A45" s="387"/>
      <c r="B45" s="399"/>
      <c r="C45" s="227" t="s">
        <v>357</v>
      </c>
      <c r="D45" s="218">
        <v>7</v>
      </c>
      <c r="E45" s="219">
        <v>25</v>
      </c>
      <c r="F45" s="220">
        <f t="shared" ref="F45:F49" si="16">+D45*E45</f>
        <v>175</v>
      </c>
      <c r="G45" s="391"/>
      <c r="H45" s="393"/>
      <c r="I45" s="395"/>
    </row>
    <row r="46" spans="1:9" s="79" customFormat="1" ht="26.25" customHeight="1" x14ac:dyDescent="0.25">
      <c r="A46" s="386" t="s">
        <v>580</v>
      </c>
      <c r="B46" s="397" t="s">
        <v>415</v>
      </c>
      <c r="C46" s="227" t="s">
        <v>520</v>
      </c>
      <c r="D46" s="218">
        <v>19</v>
      </c>
      <c r="E46" s="219">
        <v>210</v>
      </c>
      <c r="F46" s="220">
        <f t="shared" si="16"/>
        <v>3990</v>
      </c>
      <c r="G46" s="218">
        <v>199</v>
      </c>
      <c r="H46" s="392" t="s">
        <v>579</v>
      </c>
      <c r="I46" s="394">
        <v>49548301</v>
      </c>
    </row>
    <row r="47" spans="1:9" s="79" customFormat="1" ht="24" customHeight="1" x14ac:dyDescent="0.25">
      <c r="A47" s="396"/>
      <c r="B47" s="398"/>
      <c r="C47" s="227" t="s">
        <v>355</v>
      </c>
      <c r="D47" s="218">
        <v>60</v>
      </c>
      <c r="E47" s="219">
        <v>70</v>
      </c>
      <c r="F47" s="220">
        <f t="shared" si="16"/>
        <v>4200</v>
      </c>
      <c r="G47" s="402">
        <v>211</v>
      </c>
      <c r="H47" s="400"/>
      <c r="I47" s="401"/>
    </row>
    <row r="48" spans="1:9" s="79" customFormat="1" x14ac:dyDescent="0.25">
      <c r="A48" s="396"/>
      <c r="B48" s="398"/>
      <c r="C48" s="227" t="s">
        <v>356</v>
      </c>
      <c r="D48" s="218">
        <v>60</v>
      </c>
      <c r="E48" s="219">
        <v>25</v>
      </c>
      <c r="F48" s="220">
        <f t="shared" si="16"/>
        <v>1500</v>
      </c>
      <c r="G48" s="402"/>
      <c r="H48" s="400"/>
      <c r="I48" s="401"/>
    </row>
    <row r="49" spans="1:9" s="79" customFormat="1" ht="22.5" customHeight="1" x14ac:dyDescent="0.25">
      <c r="A49" s="396"/>
      <c r="B49" s="398"/>
      <c r="C49" s="227" t="s">
        <v>521</v>
      </c>
      <c r="D49" s="218">
        <v>19</v>
      </c>
      <c r="E49" s="219">
        <v>49.5</v>
      </c>
      <c r="F49" s="220">
        <f t="shared" si="16"/>
        <v>940.5</v>
      </c>
      <c r="G49" s="402"/>
      <c r="H49" s="400"/>
      <c r="I49" s="401"/>
    </row>
    <row r="50" spans="1:9" s="79" customFormat="1" ht="43.5" customHeight="1" x14ac:dyDescent="0.25">
      <c r="A50" s="387"/>
      <c r="B50" s="399"/>
      <c r="C50" s="227" t="s">
        <v>357</v>
      </c>
      <c r="D50" s="218">
        <v>19</v>
      </c>
      <c r="E50" s="219">
        <v>45</v>
      </c>
      <c r="F50" s="220">
        <f t="shared" ref="F50" si="17">+D50*E50</f>
        <v>855</v>
      </c>
      <c r="G50" s="391"/>
      <c r="H50" s="393"/>
      <c r="I50" s="395"/>
    </row>
    <row r="51" spans="1:9" s="79" customFormat="1" ht="39.75" customHeight="1" x14ac:dyDescent="0.25">
      <c r="A51" s="386">
        <v>43636</v>
      </c>
      <c r="B51" s="404" t="s">
        <v>412</v>
      </c>
      <c r="C51" s="223" t="s">
        <v>355</v>
      </c>
      <c r="D51" s="218">
        <v>45</v>
      </c>
      <c r="E51" s="242">
        <v>66</v>
      </c>
      <c r="F51" s="220">
        <f t="shared" si="0"/>
        <v>2970</v>
      </c>
      <c r="G51" s="390">
        <v>211</v>
      </c>
      <c r="H51" s="392" t="s">
        <v>413</v>
      </c>
      <c r="I51" s="394">
        <v>6847374</v>
      </c>
    </row>
    <row r="52" spans="1:9" s="79" customFormat="1" ht="53.25" customHeight="1" x14ac:dyDescent="0.25">
      <c r="A52" s="387"/>
      <c r="B52" s="405"/>
      <c r="C52" s="223" t="s">
        <v>356</v>
      </c>
      <c r="D52" s="218">
        <v>45</v>
      </c>
      <c r="E52" s="220">
        <v>25</v>
      </c>
      <c r="F52" s="220">
        <f t="shared" si="0"/>
        <v>1125</v>
      </c>
      <c r="G52" s="391"/>
      <c r="H52" s="393"/>
      <c r="I52" s="395"/>
    </row>
    <row r="53" spans="1:9" s="79" customFormat="1" ht="53.25" customHeight="1" x14ac:dyDescent="0.25">
      <c r="A53" s="386">
        <v>43640</v>
      </c>
      <c r="B53" s="388" t="s">
        <v>388</v>
      </c>
      <c r="C53" s="223" t="s">
        <v>355</v>
      </c>
      <c r="D53" s="218">
        <v>20</v>
      </c>
      <c r="E53" s="220">
        <v>100</v>
      </c>
      <c r="F53" s="220">
        <f t="shared" ref="F53:F54" si="18">+D53*E53</f>
        <v>2000</v>
      </c>
      <c r="G53" s="390">
        <v>211</v>
      </c>
      <c r="H53" s="392" t="s">
        <v>387</v>
      </c>
      <c r="I53" s="394">
        <v>30088232</v>
      </c>
    </row>
    <row r="54" spans="1:9" s="79" customFormat="1" ht="34.5" customHeight="1" x14ac:dyDescent="0.25">
      <c r="A54" s="387"/>
      <c r="B54" s="389"/>
      <c r="C54" s="223" t="s">
        <v>356</v>
      </c>
      <c r="D54" s="218">
        <v>20</v>
      </c>
      <c r="E54" s="220">
        <v>59.5</v>
      </c>
      <c r="F54" s="220">
        <f t="shared" si="18"/>
        <v>1190</v>
      </c>
      <c r="G54" s="391"/>
      <c r="H54" s="393"/>
      <c r="I54" s="395"/>
    </row>
    <row r="55" spans="1:9" s="79" customFormat="1" ht="53.25" customHeight="1" x14ac:dyDescent="0.25">
      <c r="A55" s="386">
        <v>43621</v>
      </c>
      <c r="B55" s="388" t="s">
        <v>570</v>
      </c>
      <c r="C55" s="223" t="s">
        <v>355</v>
      </c>
      <c r="D55" s="218">
        <v>46</v>
      </c>
      <c r="E55" s="220">
        <v>141</v>
      </c>
      <c r="F55" s="220">
        <f t="shared" si="0"/>
        <v>6486</v>
      </c>
      <c r="G55" s="390">
        <v>211</v>
      </c>
      <c r="H55" s="392" t="s">
        <v>525</v>
      </c>
      <c r="I55" s="394">
        <v>33480788</v>
      </c>
    </row>
    <row r="56" spans="1:9" s="79" customFormat="1" ht="49.5" customHeight="1" x14ac:dyDescent="0.25">
      <c r="A56" s="387"/>
      <c r="B56" s="389"/>
      <c r="C56" s="223" t="s">
        <v>356</v>
      </c>
      <c r="D56" s="218">
        <v>46</v>
      </c>
      <c r="E56" s="220">
        <v>76</v>
      </c>
      <c r="F56" s="220">
        <f t="shared" si="0"/>
        <v>3496</v>
      </c>
      <c r="G56" s="391"/>
      <c r="H56" s="393"/>
      <c r="I56" s="395"/>
    </row>
    <row r="57" spans="1:9" s="79" customFormat="1" ht="53.25" customHeight="1" x14ac:dyDescent="0.25">
      <c r="A57" s="386">
        <v>43620</v>
      </c>
      <c r="B57" s="388" t="s">
        <v>391</v>
      </c>
      <c r="C57" s="223" t="s">
        <v>355</v>
      </c>
      <c r="D57" s="218">
        <v>45</v>
      </c>
      <c r="E57" s="220">
        <v>110</v>
      </c>
      <c r="F57" s="220">
        <f t="shared" ref="F57:F58" si="19">+D57*E57</f>
        <v>4950</v>
      </c>
      <c r="G57" s="390">
        <v>211</v>
      </c>
      <c r="H57" s="392" t="s">
        <v>392</v>
      </c>
      <c r="I57" s="394">
        <v>4854306</v>
      </c>
    </row>
    <row r="58" spans="1:9" s="79" customFormat="1" ht="91.5" customHeight="1" x14ac:dyDescent="0.25">
      <c r="A58" s="387"/>
      <c r="B58" s="389"/>
      <c r="C58" s="223" t="s">
        <v>356</v>
      </c>
      <c r="D58" s="218">
        <v>45</v>
      </c>
      <c r="E58" s="220">
        <v>56</v>
      </c>
      <c r="F58" s="220">
        <f t="shared" si="19"/>
        <v>2520</v>
      </c>
      <c r="G58" s="391"/>
      <c r="H58" s="393"/>
      <c r="I58" s="395"/>
    </row>
    <row r="59" spans="1:9" s="79" customFormat="1" ht="53.25" customHeight="1" x14ac:dyDescent="0.25">
      <c r="A59" s="386">
        <v>43665</v>
      </c>
      <c r="B59" s="388" t="s">
        <v>411</v>
      </c>
      <c r="C59" s="223" t="s">
        <v>355</v>
      </c>
      <c r="D59" s="218">
        <v>40</v>
      </c>
      <c r="E59" s="220">
        <v>63.75</v>
      </c>
      <c r="F59" s="220">
        <f t="shared" ref="F59:F60" si="20">+D59*E59</f>
        <v>2550</v>
      </c>
      <c r="G59" s="390">
        <v>211</v>
      </c>
      <c r="H59" s="392" t="s">
        <v>339</v>
      </c>
      <c r="I59" s="394">
        <v>6121810</v>
      </c>
    </row>
    <row r="60" spans="1:9" s="79" customFormat="1" ht="66" customHeight="1" x14ac:dyDescent="0.25">
      <c r="A60" s="387"/>
      <c r="B60" s="389"/>
      <c r="C60" s="223" t="s">
        <v>356</v>
      </c>
      <c r="D60" s="218">
        <v>40</v>
      </c>
      <c r="E60" s="220">
        <v>30</v>
      </c>
      <c r="F60" s="220">
        <f t="shared" si="20"/>
        <v>1200</v>
      </c>
      <c r="G60" s="391"/>
      <c r="H60" s="393"/>
      <c r="I60" s="395"/>
    </row>
    <row r="61" spans="1:9" s="79" customFormat="1" ht="53.25" customHeight="1" x14ac:dyDescent="0.25">
      <c r="A61" s="386">
        <v>43623</v>
      </c>
      <c r="B61" s="388" t="s">
        <v>524</v>
      </c>
      <c r="C61" s="223" t="s">
        <v>355</v>
      </c>
      <c r="D61" s="218">
        <v>20</v>
      </c>
      <c r="E61" s="220">
        <v>126.5</v>
      </c>
      <c r="F61" s="220">
        <f t="shared" ref="F61:F62" si="21">+D61*E61</f>
        <v>2530</v>
      </c>
      <c r="G61" s="390">
        <v>211</v>
      </c>
      <c r="H61" s="392" t="s">
        <v>353</v>
      </c>
      <c r="I61" s="394">
        <v>31360831</v>
      </c>
    </row>
    <row r="62" spans="1:9" s="79" customFormat="1" ht="63" customHeight="1" x14ac:dyDescent="0.25">
      <c r="A62" s="387"/>
      <c r="B62" s="389"/>
      <c r="C62" s="223" t="s">
        <v>356</v>
      </c>
      <c r="D62" s="218">
        <v>20</v>
      </c>
      <c r="E62" s="220">
        <v>92.4</v>
      </c>
      <c r="F62" s="220">
        <f t="shared" si="21"/>
        <v>1848</v>
      </c>
      <c r="G62" s="391"/>
      <c r="H62" s="393"/>
      <c r="I62" s="395"/>
    </row>
    <row r="63" spans="1:9" s="79" customFormat="1" x14ac:dyDescent="0.25">
      <c r="A63" s="386">
        <v>43675</v>
      </c>
      <c r="B63" s="388" t="s">
        <v>531</v>
      </c>
      <c r="C63" s="223" t="s">
        <v>532</v>
      </c>
      <c r="D63" s="218">
        <v>178</v>
      </c>
      <c r="E63" s="220">
        <v>10.8</v>
      </c>
      <c r="F63" s="220">
        <f t="shared" ref="F63:F80" si="22">+D63*E63</f>
        <v>1922.4</v>
      </c>
      <c r="G63" s="390">
        <v>243</v>
      </c>
      <c r="H63" s="392" t="s">
        <v>439</v>
      </c>
      <c r="I63" s="394">
        <v>96787112</v>
      </c>
    </row>
    <row r="64" spans="1:9" s="79" customFormat="1" ht="30" x14ac:dyDescent="0.25">
      <c r="A64" s="396"/>
      <c r="B64" s="403"/>
      <c r="C64" s="223" t="s">
        <v>533</v>
      </c>
      <c r="D64" s="218">
        <v>3000</v>
      </c>
      <c r="E64" s="220">
        <v>0.38</v>
      </c>
      <c r="F64" s="220">
        <f t="shared" ref="F64:F72" si="23">+D64*E64</f>
        <v>1140</v>
      </c>
      <c r="G64" s="402"/>
      <c r="H64" s="400"/>
      <c r="I64" s="401"/>
    </row>
    <row r="65" spans="1:9" s="79" customFormat="1" ht="30" x14ac:dyDescent="0.25">
      <c r="A65" s="396"/>
      <c r="B65" s="403"/>
      <c r="C65" s="223" t="s">
        <v>534</v>
      </c>
      <c r="D65" s="218">
        <v>3000</v>
      </c>
      <c r="E65" s="220">
        <v>0.16</v>
      </c>
      <c r="F65" s="220">
        <f t="shared" ref="F65:F71" si="24">+D65*E65</f>
        <v>480</v>
      </c>
      <c r="G65" s="402"/>
      <c r="H65" s="400"/>
      <c r="I65" s="401"/>
    </row>
    <row r="66" spans="1:9" s="79" customFormat="1" ht="30" x14ac:dyDescent="0.25">
      <c r="A66" s="396"/>
      <c r="B66" s="403"/>
      <c r="C66" s="223" t="s">
        <v>535</v>
      </c>
      <c r="D66" s="218">
        <v>35</v>
      </c>
      <c r="E66" s="220">
        <v>24</v>
      </c>
      <c r="F66" s="220">
        <f t="shared" ref="F66:F68" si="25">+D66*E66</f>
        <v>840</v>
      </c>
      <c r="G66" s="402"/>
      <c r="H66" s="400"/>
      <c r="I66" s="401"/>
    </row>
    <row r="67" spans="1:9" s="79" customFormat="1" ht="49.5" customHeight="1" x14ac:dyDescent="0.25">
      <c r="A67" s="396"/>
      <c r="B67" s="403"/>
      <c r="C67" s="223" t="s">
        <v>536</v>
      </c>
      <c r="D67" s="218">
        <v>35</v>
      </c>
      <c r="E67" s="220">
        <v>28</v>
      </c>
      <c r="F67" s="220">
        <f t="shared" si="25"/>
        <v>980</v>
      </c>
      <c r="G67" s="402"/>
      <c r="H67" s="400"/>
      <c r="I67" s="401"/>
    </row>
    <row r="68" spans="1:9" s="79" customFormat="1" ht="49.5" customHeight="1" x14ac:dyDescent="0.25">
      <c r="A68" s="396"/>
      <c r="B68" s="403"/>
      <c r="C68" s="223" t="s">
        <v>537</v>
      </c>
      <c r="D68" s="218">
        <v>3000</v>
      </c>
      <c r="E68" s="220">
        <v>0.36</v>
      </c>
      <c r="F68" s="220">
        <f t="shared" si="25"/>
        <v>1080</v>
      </c>
      <c r="G68" s="402"/>
      <c r="H68" s="400"/>
      <c r="I68" s="401"/>
    </row>
    <row r="69" spans="1:9" s="79" customFormat="1" ht="30" x14ac:dyDescent="0.25">
      <c r="A69" s="396"/>
      <c r="B69" s="403"/>
      <c r="C69" s="223" t="s">
        <v>538</v>
      </c>
      <c r="D69" s="218">
        <v>3000</v>
      </c>
      <c r="E69" s="220">
        <v>0.28999999999999998</v>
      </c>
      <c r="F69" s="220">
        <f t="shared" si="24"/>
        <v>869.99999999999989</v>
      </c>
      <c r="G69" s="402"/>
      <c r="H69" s="400"/>
      <c r="I69" s="401"/>
    </row>
    <row r="70" spans="1:9" s="79" customFormat="1" x14ac:dyDescent="0.25">
      <c r="A70" s="396"/>
      <c r="B70" s="403"/>
      <c r="C70" s="223" t="s">
        <v>539</v>
      </c>
      <c r="D70" s="218">
        <v>580</v>
      </c>
      <c r="E70" s="220">
        <v>12.47</v>
      </c>
      <c r="F70" s="220">
        <f t="shared" si="24"/>
        <v>7232.6</v>
      </c>
      <c r="G70" s="402"/>
      <c r="H70" s="400"/>
      <c r="I70" s="401"/>
    </row>
    <row r="71" spans="1:9" s="79" customFormat="1" x14ac:dyDescent="0.25">
      <c r="A71" s="396"/>
      <c r="B71" s="403"/>
      <c r="C71" s="223" t="s">
        <v>540</v>
      </c>
      <c r="D71" s="218">
        <v>1500</v>
      </c>
      <c r="E71" s="220">
        <v>2.95</v>
      </c>
      <c r="F71" s="220">
        <f t="shared" si="24"/>
        <v>4425</v>
      </c>
      <c r="G71" s="402"/>
      <c r="H71" s="400"/>
      <c r="I71" s="401"/>
    </row>
    <row r="72" spans="1:9" s="79" customFormat="1" ht="49.5" customHeight="1" x14ac:dyDescent="0.25">
      <c r="A72" s="396"/>
      <c r="B72" s="403"/>
      <c r="C72" s="223" t="s">
        <v>541</v>
      </c>
      <c r="D72" s="218">
        <v>30</v>
      </c>
      <c r="E72" s="220">
        <v>79</v>
      </c>
      <c r="F72" s="220">
        <f t="shared" si="23"/>
        <v>2370</v>
      </c>
      <c r="G72" s="402"/>
      <c r="H72" s="400"/>
      <c r="I72" s="401"/>
    </row>
    <row r="73" spans="1:9" s="79" customFormat="1" ht="49.5" customHeight="1" x14ac:dyDescent="0.25">
      <c r="A73" s="387"/>
      <c r="B73" s="389"/>
      <c r="C73" s="223" t="s">
        <v>542</v>
      </c>
      <c r="D73" s="218">
        <v>30</v>
      </c>
      <c r="E73" s="220">
        <v>72</v>
      </c>
      <c r="F73" s="220">
        <f t="shared" si="22"/>
        <v>2160</v>
      </c>
      <c r="G73" s="391"/>
      <c r="H73" s="393"/>
      <c r="I73" s="395"/>
    </row>
    <row r="74" spans="1:9" s="79" customFormat="1" ht="53.25" customHeight="1" x14ac:dyDescent="0.25">
      <c r="A74" s="386">
        <v>43670</v>
      </c>
      <c r="B74" s="388" t="s">
        <v>446</v>
      </c>
      <c r="C74" s="223" t="s">
        <v>355</v>
      </c>
      <c r="D74" s="218">
        <v>48</v>
      </c>
      <c r="E74" s="220">
        <v>106.5</v>
      </c>
      <c r="F74" s="220">
        <f t="shared" si="22"/>
        <v>5112</v>
      </c>
      <c r="G74" s="390">
        <v>211</v>
      </c>
      <c r="H74" s="392" t="s">
        <v>525</v>
      </c>
      <c r="I74" s="394">
        <v>33480788</v>
      </c>
    </row>
    <row r="75" spans="1:9" s="79" customFormat="1" ht="49.5" customHeight="1" x14ac:dyDescent="0.25">
      <c r="A75" s="387"/>
      <c r="B75" s="389"/>
      <c r="C75" s="223" t="s">
        <v>356</v>
      </c>
      <c r="D75" s="218">
        <v>45</v>
      </c>
      <c r="E75" s="220">
        <v>60</v>
      </c>
      <c r="F75" s="220">
        <f t="shared" si="22"/>
        <v>2700</v>
      </c>
      <c r="G75" s="391"/>
      <c r="H75" s="393"/>
      <c r="I75" s="395"/>
    </row>
    <row r="76" spans="1:9" s="79" customFormat="1" ht="105" x14ac:dyDescent="0.25">
      <c r="A76" s="221">
        <v>43668</v>
      </c>
      <c r="B76" s="222" t="s">
        <v>418</v>
      </c>
      <c r="C76" s="223" t="s">
        <v>547</v>
      </c>
      <c r="D76" s="218">
        <v>1</v>
      </c>
      <c r="E76" s="220">
        <v>10400</v>
      </c>
      <c r="F76" s="220">
        <f t="shared" si="22"/>
        <v>10400</v>
      </c>
      <c r="G76" s="224">
        <v>199</v>
      </c>
      <c r="H76" s="225" t="s">
        <v>420</v>
      </c>
      <c r="I76" s="226">
        <v>44015089</v>
      </c>
    </row>
    <row r="77" spans="1:9" s="79" customFormat="1" ht="53.25" customHeight="1" x14ac:dyDescent="0.25">
      <c r="A77" s="386">
        <v>43671</v>
      </c>
      <c r="B77" s="388" t="s">
        <v>422</v>
      </c>
      <c r="C77" s="223" t="s">
        <v>548</v>
      </c>
      <c r="D77" s="218">
        <v>350</v>
      </c>
      <c r="E77" s="220">
        <v>14.11</v>
      </c>
      <c r="F77" s="220">
        <f t="shared" si="22"/>
        <v>4938.5</v>
      </c>
      <c r="G77" s="390">
        <v>244</v>
      </c>
      <c r="H77" s="392" t="s">
        <v>426</v>
      </c>
      <c r="I77" s="394">
        <v>99437783</v>
      </c>
    </row>
    <row r="78" spans="1:9" s="79" customFormat="1" ht="49.5" customHeight="1" x14ac:dyDescent="0.25">
      <c r="A78" s="396"/>
      <c r="B78" s="403"/>
      <c r="C78" s="223" t="s">
        <v>549</v>
      </c>
      <c r="D78" s="218">
        <v>302</v>
      </c>
      <c r="E78" s="220">
        <v>2.86</v>
      </c>
      <c r="F78" s="220">
        <f t="shared" si="22"/>
        <v>863.71999999999991</v>
      </c>
      <c r="G78" s="402"/>
      <c r="H78" s="400"/>
      <c r="I78" s="401"/>
    </row>
    <row r="79" spans="1:9" s="79" customFormat="1" ht="49.5" customHeight="1" x14ac:dyDescent="0.25">
      <c r="A79" s="396"/>
      <c r="B79" s="403"/>
      <c r="C79" s="223" t="s">
        <v>550</v>
      </c>
      <c r="D79" s="218">
        <v>100</v>
      </c>
      <c r="E79" s="220">
        <v>10</v>
      </c>
      <c r="F79" s="220">
        <f t="shared" si="22"/>
        <v>1000</v>
      </c>
      <c r="G79" s="402"/>
      <c r="H79" s="400"/>
      <c r="I79" s="401"/>
    </row>
    <row r="80" spans="1:9" s="79" customFormat="1" ht="49.5" customHeight="1" x14ac:dyDescent="0.25">
      <c r="A80" s="387"/>
      <c r="B80" s="389"/>
      <c r="C80" s="223" t="s">
        <v>551</v>
      </c>
      <c r="D80" s="218">
        <v>24</v>
      </c>
      <c r="E80" s="220">
        <v>29</v>
      </c>
      <c r="F80" s="220">
        <f t="shared" si="22"/>
        <v>696</v>
      </c>
      <c r="G80" s="391"/>
      <c r="H80" s="393"/>
      <c r="I80" s="395"/>
    </row>
    <row r="81" spans="1:9" s="79" customFormat="1" x14ac:dyDescent="0.25">
      <c r="A81" s="386">
        <v>43671</v>
      </c>
      <c r="B81" s="388" t="s">
        <v>428</v>
      </c>
      <c r="C81" s="223" t="s">
        <v>552</v>
      </c>
      <c r="D81" s="218">
        <v>30</v>
      </c>
      <c r="E81" s="220">
        <v>22</v>
      </c>
      <c r="F81" s="220">
        <f t="shared" ref="F81:F90" si="26">+D81*E81</f>
        <v>660</v>
      </c>
      <c r="G81" s="390">
        <v>292</v>
      </c>
      <c r="H81" s="392" t="s">
        <v>561</v>
      </c>
      <c r="I81" s="394">
        <v>47596368</v>
      </c>
    </row>
    <row r="82" spans="1:9" s="79" customFormat="1" ht="30" x14ac:dyDescent="0.25">
      <c r="A82" s="396"/>
      <c r="B82" s="403"/>
      <c r="C82" s="223" t="s">
        <v>553</v>
      </c>
      <c r="D82" s="218">
        <v>60</v>
      </c>
      <c r="E82" s="220">
        <v>6.85</v>
      </c>
      <c r="F82" s="220">
        <f t="shared" si="26"/>
        <v>411</v>
      </c>
      <c r="G82" s="402"/>
      <c r="H82" s="400"/>
      <c r="I82" s="401"/>
    </row>
    <row r="83" spans="1:9" s="79" customFormat="1" ht="30" x14ac:dyDescent="0.25">
      <c r="A83" s="396"/>
      <c r="B83" s="403"/>
      <c r="C83" s="223" t="s">
        <v>554</v>
      </c>
      <c r="D83" s="218">
        <v>29</v>
      </c>
      <c r="E83" s="220">
        <v>1.9</v>
      </c>
      <c r="F83" s="220">
        <f t="shared" ref="F83:F87" si="27">+D83*E83</f>
        <v>55.099999999999994</v>
      </c>
      <c r="G83" s="402"/>
      <c r="H83" s="400"/>
      <c r="I83" s="401"/>
    </row>
    <row r="84" spans="1:9" s="79" customFormat="1" ht="49.5" customHeight="1" x14ac:dyDescent="0.25">
      <c r="A84" s="396"/>
      <c r="B84" s="403"/>
      <c r="C84" s="223" t="s">
        <v>555</v>
      </c>
      <c r="D84" s="218">
        <v>22</v>
      </c>
      <c r="E84" s="220">
        <v>78.5</v>
      </c>
      <c r="F84" s="220">
        <f t="shared" ref="F84:F85" si="28">+D84*E84</f>
        <v>1727</v>
      </c>
      <c r="G84" s="402"/>
      <c r="H84" s="400"/>
      <c r="I84" s="401"/>
    </row>
    <row r="85" spans="1:9" s="79" customFormat="1" x14ac:dyDescent="0.25">
      <c r="A85" s="396"/>
      <c r="B85" s="403"/>
      <c r="C85" s="223" t="s">
        <v>556</v>
      </c>
      <c r="D85" s="218">
        <v>40</v>
      </c>
      <c r="E85" s="220">
        <v>35</v>
      </c>
      <c r="F85" s="220">
        <f t="shared" si="28"/>
        <v>1400</v>
      </c>
      <c r="G85" s="402"/>
      <c r="H85" s="400"/>
      <c r="I85" s="401"/>
    </row>
    <row r="86" spans="1:9" s="79" customFormat="1" ht="30" x14ac:dyDescent="0.25">
      <c r="A86" s="396"/>
      <c r="B86" s="403"/>
      <c r="C86" s="223" t="s">
        <v>557</v>
      </c>
      <c r="D86" s="218">
        <v>48</v>
      </c>
      <c r="E86" s="220">
        <v>18</v>
      </c>
      <c r="F86" s="220">
        <f t="shared" si="27"/>
        <v>864</v>
      </c>
      <c r="G86" s="402"/>
      <c r="H86" s="400"/>
      <c r="I86" s="401"/>
    </row>
    <row r="87" spans="1:9" s="79" customFormat="1" x14ac:dyDescent="0.25">
      <c r="A87" s="396"/>
      <c r="B87" s="403"/>
      <c r="C87" s="223" t="s">
        <v>558</v>
      </c>
      <c r="D87" s="218">
        <v>20</v>
      </c>
      <c r="E87" s="220">
        <v>6.5</v>
      </c>
      <c r="F87" s="220">
        <f t="shared" si="27"/>
        <v>130</v>
      </c>
      <c r="G87" s="402"/>
      <c r="H87" s="400"/>
      <c r="I87" s="401"/>
    </row>
    <row r="88" spans="1:9" s="79" customFormat="1" ht="49.5" customHeight="1" x14ac:dyDescent="0.25">
      <c r="A88" s="396"/>
      <c r="B88" s="403"/>
      <c r="C88" s="223" t="s">
        <v>559</v>
      </c>
      <c r="D88" s="218">
        <v>18</v>
      </c>
      <c r="E88" s="220">
        <v>63</v>
      </c>
      <c r="F88" s="220">
        <f t="shared" si="26"/>
        <v>1134</v>
      </c>
      <c r="G88" s="402"/>
      <c r="H88" s="400"/>
      <c r="I88" s="401"/>
    </row>
    <row r="89" spans="1:9" s="79" customFormat="1" x14ac:dyDescent="0.25">
      <c r="A89" s="396"/>
      <c r="B89" s="403"/>
      <c r="C89" s="223" t="s">
        <v>560</v>
      </c>
      <c r="D89" s="218">
        <v>10</v>
      </c>
      <c r="E89" s="220">
        <v>19.5</v>
      </c>
      <c r="F89" s="220">
        <f t="shared" ref="F89" si="29">+D89*E89</f>
        <v>195</v>
      </c>
      <c r="G89" s="402"/>
      <c r="H89" s="400"/>
      <c r="I89" s="401"/>
    </row>
    <row r="90" spans="1:9" s="79" customFormat="1" ht="49.5" customHeight="1" x14ac:dyDescent="0.25">
      <c r="A90" s="387"/>
      <c r="B90" s="389"/>
      <c r="C90" s="223" t="s">
        <v>558</v>
      </c>
      <c r="D90" s="218">
        <v>30</v>
      </c>
      <c r="E90" s="220">
        <v>4.5</v>
      </c>
      <c r="F90" s="220">
        <f t="shared" si="26"/>
        <v>135</v>
      </c>
      <c r="G90" s="391"/>
      <c r="H90" s="393"/>
      <c r="I90" s="395"/>
    </row>
    <row r="91" spans="1:9" s="79" customFormat="1" ht="39.75" customHeight="1" x14ac:dyDescent="0.25">
      <c r="A91" s="386">
        <v>43670</v>
      </c>
      <c r="B91" s="388" t="s">
        <v>422</v>
      </c>
      <c r="C91" s="223" t="s">
        <v>562</v>
      </c>
      <c r="D91" s="218">
        <v>350</v>
      </c>
      <c r="E91" s="220">
        <v>7.7</v>
      </c>
      <c r="F91" s="220">
        <f t="shared" ref="F91:F98" si="30">+D91*E91</f>
        <v>2695</v>
      </c>
      <c r="G91" s="390">
        <v>291</v>
      </c>
      <c r="H91" s="392" t="s">
        <v>423</v>
      </c>
      <c r="I91" s="394" t="s">
        <v>421</v>
      </c>
    </row>
    <row r="92" spans="1:9" s="79" customFormat="1" ht="39.75" customHeight="1" x14ac:dyDescent="0.25">
      <c r="A92" s="396"/>
      <c r="B92" s="403"/>
      <c r="C92" s="223" t="s">
        <v>563</v>
      </c>
      <c r="D92" s="218">
        <v>450</v>
      </c>
      <c r="E92" s="220">
        <v>5.6</v>
      </c>
      <c r="F92" s="220">
        <f t="shared" si="30"/>
        <v>2520</v>
      </c>
      <c r="G92" s="402"/>
      <c r="H92" s="400"/>
      <c r="I92" s="401"/>
    </row>
    <row r="93" spans="1:9" s="79" customFormat="1" ht="39.75" customHeight="1" x14ac:dyDescent="0.25">
      <c r="A93" s="396"/>
      <c r="B93" s="403"/>
      <c r="C93" s="223" t="s">
        <v>564</v>
      </c>
      <c r="D93" s="218">
        <v>1000</v>
      </c>
      <c r="E93" s="220">
        <v>1.98</v>
      </c>
      <c r="F93" s="220">
        <f t="shared" si="30"/>
        <v>1980</v>
      </c>
      <c r="G93" s="402"/>
      <c r="H93" s="400"/>
      <c r="I93" s="401"/>
    </row>
    <row r="94" spans="1:9" s="79" customFormat="1" ht="39.75" customHeight="1" x14ac:dyDescent="0.25">
      <c r="A94" s="396"/>
      <c r="B94" s="403"/>
      <c r="C94" s="223" t="s">
        <v>565</v>
      </c>
      <c r="D94" s="218">
        <v>400</v>
      </c>
      <c r="E94" s="220">
        <v>4.5</v>
      </c>
      <c r="F94" s="220">
        <f t="shared" si="30"/>
        <v>1800</v>
      </c>
      <c r="G94" s="402"/>
      <c r="H94" s="400"/>
      <c r="I94" s="401"/>
    </row>
    <row r="95" spans="1:9" s="79" customFormat="1" ht="39.75" customHeight="1" x14ac:dyDescent="0.25">
      <c r="A95" s="396"/>
      <c r="B95" s="403"/>
      <c r="C95" s="223" t="s">
        <v>566</v>
      </c>
      <c r="D95" s="218">
        <v>260</v>
      </c>
      <c r="E95" s="220">
        <v>2.25</v>
      </c>
      <c r="F95" s="220">
        <f t="shared" si="30"/>
        <v>585</v>
      </c>
      <c r="G95" s="402"/>
      <c r="H95" s="400"/>
      <c r="I95" s="401"/>
    </row>
    <row r="96" spans="1:9" s="79" customFormat="1" ht="39.75" customHeight="1" x14ac:dyDescent="0.25">
      <c r="A96" s="396"/>
      <c r="B96" s="403"/>
      <c r="C96" s="223" t="s">
        <v>567</v>
      </c>
      <c r="D96" s="218">
        <v>37</v>
      </c>
      <c r="E96" s="220">
        <v>4.7</v>
      </c>
      <c r="F96" s="220">
        <f t="shared" si="30"/>
        <v>173.9</v>
      </c>
      <c r="G96" s="402"/>
      <c r="H96" s="400"/>
      <c r="I96" s="401"/>
    </row>
    <row r="97" spans="1:9" s="79" customFormat="1" ht="39.75" customHeight="1" x14ac:dyDescent="0.25">
      <c r="A97" s="396"/>
      <c r="B97" s="403"/>
      <c r="C97" s="223" t="s">
        <v>568</v>
      </c>
      <c r="D97" s="218">
        <v>202</v>
      </c>
      <c r="E97" s="220">
        <v>14.5</v>
      </c>
      <c r="F97" s="220">
        <f t="shared" si="30"/>
        <v>2929</v>
      </c>
      <c r="G97" s="402"/>
      <c r="H97" s="400"/>
      <c r="I97" s="401"/>
    </row>
    <row r="98" spans="1:9" s="79" customFormat="1" ht="39.75" customHeight="1" x14ac:dyDescent="0.25">
      <c r="A98" s="387"/>
      <c r="B98" s="389"/>
      <c r="C98" s="223" t="s">
        <v>569</v>
      </c>
      <c r="D98" s="218">
        <v>465</v>
      </c>
      <c r="E98" s="220">
        <v>3.78</v>
      </c>
      <c r="F98" s="220">
        <f t="shared" si="30"/>
        <v>1757.6999999999998</v>
      </c>
      <c r="G98" s="391"/>
      <c r="H98" s="393"/>
      <c r="I98" s="395"/>
    </row>
    <row r="99" spans="1:9" ht="15.75" thickBot="1" x14ac:dyDescent="0.3">
      <c r="A99" s="131"/>
      <c r="B99" s="138"/>
      <c r="C99" s="132"/>
      <c r="D99" s="135"/>
      <c r="E99" s="134"/>
      <c r="F99" s="137"/>
      <c r="G99" s="135"/>
      <c r="H99" s="133"/>
      <c r="I99" s="136"/>
    </row>
    <row r="100" spans="1:9" x14ac:dyDescent="0.25">
      <c r="G100"/>
    </row>
    <row r="101" spans="1:9" s="30" customFormat="1" x14ac:dyDescent="0.25"/>
    <row r="102" spans="1:9" s="30" customFormat="1" x14ac:dyDescent="0.25"/>
    <row r="103" spans="1:9" x14ac:dyDescent="0.25">
      <c r="G103"/>
    </row>
    <row r="104" spans="1:9" x14ac:dyDescent="0.25">
      <c r="B104" t="s">
        <v>73</v>
      </c>
      <c r="G104" t="s">
        <v>72</v>
      </c>
    </row>
    <row r="105" spans="1:9" x14ac:dyDescent="0.25">
      <c r="G105"/>
    </row>
    <row r="106" spans="1:9" x14ac:dyDescent="0.25">
      <c r="G106"/>
    </row>
    <row r="107" spans="1:9" x14ac:dyDescent="0.25">
      <c r="G107"/>
    </row>
    <row r="108" spans="1:9" x14ac:dyDescent="0.25">
      <c r="G108"/>
    </row>
    <row r="109" spans="1:9" x14ac:dyDescent="0.25">
      <c r="G109"/>
    </row>
    <row r="110" spans="1:9" x14ac:dyDescent="0.25">
      <c r="G110"/>
    </row>
    <row r="111" spans="1:9" x14ac:dyDescent="0.25">
      <c r="G111"/>
    </row>
    <row r="112" spans="1:9" x14ac:dyDescent="0.25">
      <c r="G112"/>
    </row>
    <row r="113" spans="7:7" x14ac:dyDescent="0.25">
      <c r="G113"/>
    </row>
  </sheetData>
  <mergeCells count="100">
    <mergeCell ref="A46:A50"/>
    <mergeCell ref="B46:B50"/>
    <mergeCell ref="H46:H50"/>
    <mergeCell ref="I46:I50"/>
    <mergeCell ref="G47:G50"/>
    <mergeCell ref="A41:A45"/>
    <mergeCell ref="B41:B45"/>
    <mergeCell ref="H41:H45"/>
    <mergeCell ref="I41:I45"/>
    <mergeCell ref="G42:G45"/>
    <mergeCell ref="A7:I7"/>
    <mergeCell ref="A8:I8"/>
    <mergeCell ref="A10:I10"/>
    <mergeCell ref="A1:I1"/>
    <mergeCell ref="A2:I2"/>
    <mergeCell ref="A3:I3"/>
    <mergeCell ref="A5:I5"/>
    <mergeCell ref="A6:I6"/>
    <mergeCell ref="A4:F4"/>
    <mergeCell ref="A9:I9"/>
    <mergeCell ref="G4:I4"/>
    <mergeCell ref="B13:B15"/>
    <mergeCell ref="A13:A15"/>
    <mergeCell ref="H13:H15"/>
    <mergeCell ref="I13:I15"/>
    <mergeCell ref="G13:G15"/>
    <mergeCell ref="G29:G30"/>
    <mergeCell ref="H29:H30"/>
    <mergeCell ref="I29:I30"/>
    <mergeCell ref="B29:B30"/>
    <mergeCell ref="A29:A30"/>
    <mergeCell ref="C29:C30"/>
    <mergeCell ref="D29:D30"/>
    <mergeCell ref="E29:E30"/>
    <mergeCell ref="F29:F30"/>
    <mergeCell ref="B31:B35"/>
    <mergeCell ref="A31:A35"/>
    <mergeCell ref="G32:G35"/>
    <mergeCell ref="H31:H35"/>
    <mergeCell ref="I31:I35"/>
    <mergeCell ref="G51:G52"/>
    <mergeCell ref="I51:I52"/>
    <mergeCell ref="H51:H52"/>
    <mergeCell ref="B51:B52"/>
    <mergeCell ref="A51:A52"/>
    <mergeCell ref="A55:A56"/>
    <mergeCell ref="B55:B56"/>
    <mergeCell ref="G55:G56"/>
    <mergeCell ref="H55:H56"/>
    <mergeCell ref="I55:I56"/>
    <mergeCell ref="A81:A90"/>
    <mergeCell ref="B81:B90"/>
    <mergeCell ref="G81:G90"/>
    <mergeCell ref="H81:H90"/>
    <mergeCell ref="I81:I90"/>
    <mergeCell ref="A61:A62"/>
    <mergeCell ref="B61:B62"/>
    <mergeCell ref="G61:G62"/>
    <mergeCell ref="H61:H62"/>
    <mergeCell ref="I61:I62"/>
    <mergeCell ref="A63:A73"/>
    <mergeCell ref="B63:B73"/>
    <mergeCell ref="G63:G73"/>
    <mergeCell ref="H63:H73"/>
    <mergeCell ref="I63:I73"/>
    <mergeCell ref="A74:A75"/>
    <mergeCell ref="B74:B75"/>
    <mergeCell ref="G74:G75"/>
    <mergeCell ref="H74:H75"/>
    <mergeCell ref="I74:I75"/>
    <mergeCell ref="A77:A80"/>
    <mergeCell ref="B77:B80"/>
    <mergeCell ref="G77:G80"/>
    <mergeCell ref="H77:H80"/>
    <mergeCell ref="I77:I80"/>
    <mergeCell ref="A91:A98"/>
    <mergeCell ref="B91:B98"/>
    <mergeCell ref="G91:G98"/>
    <mergeCell ref="H91:H98"/>
    <mergeCell ref="I91:I98"/>
    <mergeCell ref="A53:A54"/>
    <mergeCell ref="B53:B54"/>
    <mergeCell ref="G53:G54"/>
    <mergeCell ref="H53:H54"/>
    <mergeCell ref="I53:I54"/>
    <mergeCell ref="A36:A40"/>
    <mergeCell ref="B36:B40"/>
    <mergeCell ref="H36:H40"/>
    <mergeCell ref="I36:I40"/>
    <mergeCell ref="G37:G40"/>
    <mergeCell ref="A57:A58"/>
    <mergeCell ref="B57:B58"/>
    <mergeCell ref="G57:G58"/>
    <mergeCell ref="H57:H58"/>
    <mergeCell ref="I57:I58"/>
    <mergeCell ref="A59:A60"/>
    <mergeCell ref="B59:B60"/>
    <mergeCell ref="G59:G60"/>
    <mergeCell ref="H59:H60"/>
    <mergeCell ref="I59:I60"/>
  </mergeCells>
  <printOptions horizontalCentered="1"/>
  <pageMargins left="0.70866141732283472" right="0.70866141732283472" top="0.74803149606299213" bottom="0.74803149606299213" header="0.31496062992125984" footer="0.31496062992125984"/>
  <pageSetup scale="73" orientation="landscape" r:id="rId1"/>
  <rowBreaks count="4" manualBreakCount="4">
    <brk id="45" max="16383" man="1"/>
    <brk id="58" max="16383" man="1"/>
    <brk id="73" max="8" man="1"/>
    <brk id="9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30" customFormat="1" ht="95.25" customHeight="1" x14ac:dyDescent="0.25">
      <c r="A1" s="271"/>
      <c r="B1" s="271"/>
    </row>
    <row r="2" spans="1:9" ht="18.75" x14ac:dyDescent="0.25">
      <c r="A2" s="244" t="s">
        <v>63</v>
      </c>
      <c r="B2" s="245"/>
      <c r="C2" s="245"/>
      <c r="D2" s="245"/>
      <c r="E2" s="245"/>
      <c r="F2" s="245"/>
      <c r="G2" s="245"/>
      <c r="H2" s="245"/>
      <c r="I2" s="246"/>
    </row>
    <row r="3" spans="1:9" ht="18.75" x14ac:dyDescent="0.25">
      <c r="A3" s="244" t="s">
        <v>69</v>
      </c>
      <c r="B3" s="245"/>
      <c r="C3" s="245"/>
      <c r="D3" s="245"/>
      <c r="E3" s="245"/>
      <c r="F3" s="245"/>
      <c r="G3" s="245"/>
      <c r="H3" s="245"/>
      <c r="I3" s="246"/>
    </row>
    <row r="4" spans="1:9" ht="15.75" customHeight="1" x14ac:dyDescent="0.25">
      <c r="A4" s="279" t="s">
        <v>65</v>
      </c>
      <c r="B4" s="280"/>
      <c r="C4" s="281"/>
      <c r="D4" s="279" t="s">
        <v>66</v>
      </c>
      <c r="E4" s="280"/>
      <c r="F4" s="280"/>
      <c r="G4" s="280"/>
      <c r="H4" s="280"/>
      <c r="I4" s="281"/>
    </row>
    <row r="5" spans="1:9" ht="15.75" x14ac:dyDescent="0.25">
      <c r="A5" s="272" t="s">
        <v>67</v>
      </c>
      <c r="B5" s="273"/>
      <c r="C5" s="273"/>
      <c r="D5" s="273"/>
      <c r="E5" s="273"/>
      <c r="F5" s="273"/>
      <c r="G5" s="273"/>
      <c r="H5" s="273"/>
      <c r="I5" s="274"/>
    </row>
    <row r="6" spans="1:9" ht="15.75" x14ac:dyDescent="0.25">
      <c r="A6" s="272" t="s">
        <v>60</v>
      </c>
      <c r="B6" s="273"/>
      <c r="C6" s="273"/>
      <c r="D6" s="273"/>
      <c r="E6" s="273"/>
      <c r="F6" s="273"/>
      <c r="G6" s="273"/>
      <c r="H6" s="273"/>
      <c r="I6" s="274"/>
    </row>
    <row r="7" spans="1:9" ht="15.75" x14ac:dyDescent="0.25">
      <c r="A7" s="272" t="s">
        <v>61</v>
      </c>
      <c r="B7" s="273"/>
      <c r="C7" s="273"/>
      <c r="D7" s="273"/>
      <c r="E7" s="273"/>
      <c r="F7" s="273"/>
      <c r="G7" s="273"/>
      <c r="H7" s="273"/>
      <c r="I7" s="274"/>
    </row>
    <row r="8" spans="1:9" ht="15.75" x14ac:dyDescent="0.25">
      <c r="A8" s="272" t="s">
        <v>68</v>
      </c>
      <c r="B8" s="273"/>
      <c r="C8" s="273"/>
      <c r="D8" s="273"/>
      <c r="E8" s="273"/>
      <c r="F8" s="273"/>
      <c r="G8" s="273"/>
      <c r="H8" s="273"/>
      <c r="I8" s="274"/>
    </row>
    <row r="9" spans="1:9" ht="15.75" x14ac:dyDescent="0.25">
      <c r="A9" s="276" t="s">
        <v>62</v>
      </c>
      <c r="B9" s="277"/>
      <c r="C9" s="277"/>
      <c r="D9" s="277"/>
      <c r="E9" s="277"/>
      <c r="F9" s="277"/>
      <c r="G9" s="277"/>
      <c r="H9" s="277"/>
      <c r="I9" s="278"/>
    </row>
    <row r="10" spans="1:9" ht="15.75" x14ac:dyDescent="0.25">
      <c r="A10" s="22"/>
      <c r="B10" s="22"/>
      <c r="C10" s="22"/>
      <c r="D10" s="22"/>
      <c r="E10" s="22"/>
      <c r="F10" s="22"/>
      <c r="G10" s="22"/>
      <c r="H10" s="22"/>
      <c r="I10" s="22"/>
    </row>
    <row r="11" spans="1:9" ht="21" customHeight="1" thickBot="1" x14ac:dyDescent="0.4">
      <c r="A11" s="275" t="s">
        <v>81</v>
      </c>
      <c r="B11" s="275"/>
      <c r="C11" s="275"/>
      <c r="D11" s="275"/>
      <c r="E11" s="275"/>
      <c r="F11" s="275"/>
      <c r="G11" s="275"/>
      <c r="H11" s="275"/>
      <c r="I11" s="275"/>
    </row>
    <row r="12" spans="1:9" ht="32.1" customHeight="1" thickBot="1" x14ac:dyDescent="0.3">
      <c r="A12" s="26" t="s">
        <v>22</v>
      </c>
      <c r="B12" s="28" t="s">
        <v>40</v>
      </c>
      <c r="C12" s="27" t="s">
        <v>23</v>
      </c>
      <c r="D12" s="27" t="s">
        <v>24</v>
      </c>
      <c r="E12" s="24" t="s">
        <v>53</v>
      </c>
      <c r="F12" s="24" t="s">
        <v>82</v>
      </c>
      <c r="G12" s="27" t="s">
        <v>20</v>
      </c>
      <c r="H12" s="24" t="s">
        <v>25</v>
      </c>
      <c r="I12" s="25"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70</v>
      </c>
    </row>
    <row r="27" spans="1:9" x14ac:dyDescent="0.25">
      <c r="B27" t="s">
        <v>73</v>
      </c>
      <c r="E27" t="s">
        <v>72</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30" customWidth="1"/>
    <col min="9" max="9" width="12.140625" style="30" customWidth="1"/>
    <col min="10" max="10" width="16.42578125" customWidth="1"/>
    <col min="11" max="11" width="15.42578125" customWidth="1"/>
    <col min="12" max="12" width="15.5703125" customWidth="1"/>
    <col min="13" max="13" width="18.140625" customWidth="1"/>
    <col min="14" max="16" width="10.7109375" customWidth="1"/>
  </cols>
  <sheetData>
    <row r="1" spans="1:16" s="30" customFormat="1" ht="84" customHeight="1" x14ac:dyDescent="0.25">
      <c r="A1" s="46"/>
      <c r="B1" s="46"/>
      <c r="C1" s="46"/>
    </row>
    <row r="2" spans="1:16" ht="18.75" x14ac:dyDescent="0.25">
      <c r="A2" s="283" t="s">
        <v>63</v>
      </c>
      <c r="B2" s="283"/>
      <c r="C2" s="283"/>
      <c r="D2" s="283"/>
      <c r="E2" s="283"/>
      <c r="F2" s="283"/>
      <c r="G2" s="283"/>
      <c r="H2" s="283"/>
      <c r="I2" s="283"/>
      <c r="J2" s="283"/>
      <c r="K2" s="283"/>
      <c r="L2" s="283"/>
      <c r="M2" s="283"/>
      <c r="N2" s="283"/>
      <c r="O2" s="283"/>
      <c r="P2" s="283"/>
    </row>
    <row r="3" spans="1:16" ht="18.75" x14ac:dyDescent="0.25">
      <c r="A3" s="244" t="s">
        <v>69</v>
      </c>
      <c r="B3" s="245"/>
      <c r="C3" s="245"/>
      <c r="D3" s="245"/>
      <c r="E3" s="245"/>
      <c r="F3" s="245"/>
      <c r="G3" s="245"/>
      <c r="H3" s="245"/>
      <c r="I3" s="245"/>
      <c r="J3" s="245"/>
      <c r="K3" s="245"/>
      <c r="L3" s="245"/>
      <c r="M3" s="245"/>
      <c r="N3" s="245"/>
      <c r="O3" s="245"/>
      <c r="P3" s="245"/>
    </row>
    <row r="4" spans="1:16" ht="15.75" customHeight="1" x14ac:dyDescent="0.25">
      <c r="A4" s="279" t="s">
        <v>65</v>
      </c>
      <c r="B4" s="280"/>
      <c r="C4" s="280"/>
      <c r="D4" s="280" t="s">
        <v>66</v>
      </c>
      <c r="E4" s="280"/>
      <c r="F4" s="280"/>
      <c r="G4" s="280"/>
      <c r="H4" s="280"/>
      <c r="I4" s="280"/>
      <c r="J4" s="280"/>
      <c r="K4" s="280"/>
      <c r="L4" s="280"/>
      <c r="M4" s="280"/>
      <c r="N4" s="280"/>
      <c r="O4" s="280"/>
      <c r="P4" s="280"/>
    </row>
    <row r="5" spans="1:16" ht="15.75" x14ac:dyDescent="0.25">
      <c r="A5" s="272" t="s">
        <v>67</v>
      </c>
      <c r="B5" s="273"/>
      <c r="C5" s="273"/>
      <c r="D5" s="273"/>
      <c r="E5" s="273"/>
      <c r="F5" s="273"/>
      <c r="G5" s="273"/>
      <c r="H5" s="273"/>
      <c r="I5" s="273"/>
      <c r="J5" s="273"/>
      <c r="K5" s="273"/>
      <c r="L5" s="273"/>
      <c r="M5" s="273"/>
      <c r="N5" s="273"/>
      <c r="O5" s="273"/>
      <c r="P5" s="273"/>
    </row>
    <row r="6" spans="1:16" ht="15.75" x14ac:dyDescent="0.25">
      <c r="A6" s="272" t="s">
        <v>76</v>
      </c>
      <c r="B6" s="273"/>
      <c r="C6" s="273"/>
      <c r="D6" s="273"/>
      <c r="E6" s="273"/>
      <c r="F6" s="273"/>
      <c r="G6" s="273"/>
      <c r="H6" s="273"/>
      <c r="I6" s="273"/>
      <c r="J6" s="273"/>
      <c r="K6" s="273"/>
      <c r="L6" s="273"/>
      <c r="M6" s="273"/>
      <c r="N6" s="273"/>
      <c r="O6" s="273"/>
      <c r="P6" s="273"/>
    </row>
    <row r="7" spans="1:16" ht="15.75" x14ac:dyDescent="0.25">
      <c r="A7" s="272" t="s">
        <v>61</v>
      </c>
      <c r="B7" s="273"/>
      <c r="C7" s="273"/>
      <c r="D7" s="273"/>
      <c r="E7" s="273"/>
      <c r="F7" s="273"/>
      <c r="G7" s="273"/>
      <c r="H7" s="273"/>
      <c r="I7" s="273"/>
      <c r="J7" s="273"/>
      <c r="K7" s="273"/>
      <c r="L7" s="273"/>
      <c r="M7" s="273"/>
      <c r="N7" s="273"/>
      <c r="O7" s="273"/>
      <c r="P7" s="273"/>
    </row>
    <row r="8" spans="1:16" ht="15.75" x14ac:dyDescent="0.25">
      <c r="A8" s="272" t="s">
        <v>68</v>
      </c>
      <c r="B8" s="273"/>
      <c r="C8" s="273"/>
      <c r="D8" s="273"/>
      <c r="E8" s="273"/>
      <c r="F8" s="273"/>
      <c r="G8" s="273"/>
      <c r="H8" s="273"/>
      <c r="I8" s="273"/>
      <c r="J8" s="273"/>
      <c r="K8" s="273"/>
      <c r="L8" s="273"/>
      <c r="M8" s="273"/>
      <c r="N8" s="273"/>
      <c r="O8" s="273"/>
      <c r="P8" s="273"/>
    </row>
    <row r="9" spans="1:16" ht="15.75" x14ac:dyDescent="0.25">
      <c r="A9" s="272" t="s">
        <v>91</v>
      </c>
      <c r="B9" s="273"/>
      <c r="C9" s="273"/>
      <c r="D9" s="273"/>
      <c r="E9" s="273"/>
      <c r="F9" s="273"/>
      <c r="G9" s="273"/>
      <c r="H9" s="273"/>
      <c r="I9" s="273"/>
      <c r="J9" s="273"/>
      <c r="K9" s="273"/>
      <c r="L9" s="273"/>
      <c r="M9" s="273"/>
      <c r="N9" s="273"/>
      <c r="O9" s="273"/>
      <c r="P9" s="273"/>
    </row>
    <row r="10" spans="1:16" ht="15.75" x14ac:dyDescent="0.25">
      <c r="A10" s="29"/>
      <c r="B10" s="29"/>
      <c r="C10" s="29"/>
      <c r="D10" s="29"/>
      <c r="E10" s="29"/>
      <c r="F10" s="29"/>
      <c r="G10" s="29"/>
      <c r="H10" s="29"/>
      <c r="I10" s="29"/>
      <c r="J10" s="29"/>
      <c r="K10" s="29"/>
      <c r="L10" s="29"/>
      <c r="M10" s="29"/>
      <c r="N10" s="29"/>
      <c r="O10" s="29"/>
      <c r="P10" s="29"/>
    </row>
    <row r="11" spans="1:16" ht="21" customHeight="1" thickBot="1" x14ac:dyDescent="0.3">
      <c r="A11" s="282" t="s">
        <v>57</v>
      </c>
      <c r="B11" s="282"/>
      <c r="C11" s="282"/>
      <c r="D11" s="282"/>
      <c r="E11" s="282"/>
      <c r="F11" s="282"/>
      <c r="G11" s="282"/>
      <c r="H11" s="282"/>
      <c r="I11" s="282"/>
      <c r="J11" s="282"/>
      <c r="K11" s="282"/>
      <c r="L11" s="282"/>
      <c r="M11" s="282"/>
      <c r="N11" s="282"/>
      <c r="O11" s="282"/>
      <c r="P11" s="282"/>
    </row>
    <row r="12" spans="1:16" s="23" customFormat="1" ht="48" customHeight="1" x14ac:dyDescent="0.25">
      <c r="A12" s="39" t="s">
        <v>27</v>
      </c>
      <c r="B12" s="40" t="s">
        <v>90</v>
      </c>
      <c r="C12" s="41" t="s">
        <v>40</v>
      </c>
      <c r="D12" s="40" t="s">
        <v>23</v>
      </c>
      <c r="E12" s="40" t="s">
        <v>24</v>
      </c>
      <c r="F12" s="42" t="s">
        <v>39</v>
      </c>
      <c r="G12" s="42" t="s">
        <v>83</v>
      </c>
      <c r="H12" s="42" t="s">
        <v>86</v>
      </c>
      <c r="I12" s="42" t="s">
        <v>84</v>
      </c>
      <c r="J12" s="42" t="s">
        <v>28</v>
      </c>
      <c r="K12" s="42" t="s">
        <v>87</v>
      </c>
      <c r="L12" s="42" t="s">
        <v>85</v>
      </c>
      <c r="M12" s="41" t="s">
        <v>29</v>
      </c>
      <c r="N12" s="41" t="s">
        <v>88</v>
      </c>
      <c r="O12" s="42" t="s">
        <v>39</v>
      </c>
      <c r="P12" s="42" t="s">
        <v>89</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92</v>
      </c>
      <c r="H48"/>
      <c r="I48"/>
    </row>
    <row r="49" spans="3:9" x14ac:dyDescent="0.25">
      <c r="H49"/>
      <c r="I49"/>
    </row>
    <row r="50" spans="3:9" x14ac:dyDescent="0.25">
      <c r="C50" t="s">
        <v>73</v>
      </c>
      <c r="F50" t="s">
        <v>72</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P478"/>
  <sheetViews>
    <sheetView view="pageBreakPreview" zoomScale="70" zoomScaleNormal="70" zoomScaleSheetLayoutView="70" workbookViewId="0">
      <selection activeCell="F65" sqref="F65:F68"/>
    </sheetView>
  </sheetViews>
  <sheetFormatPr baseColWidth="10" defaultRowHeight="15" x14ac:dyDescent="0.25"/>
  <cols>
    <col min="1" max="1" width="20.85546875" style="102" customWidth="1"/>
    <col min="2" max="2" width="21.5703125" style="102" customWidth="1"/>
    <col min="3" max="3" width="17.5703125" style="102" customWidth="1"/>
    <col min="4" max="4" width="10.85546875" style="102" customWidth="1"/>
    <col min="5" max="5" width="21.28515625" style="102" customWidth="1"/>
    <col min="6" max="6" width="22.7109375" style="102" customWidth="1"/>
    <col min="7" max="7" width="28.42578125" style="102" customWidth="1"/>
    <col min="8" max="8" width="23.42578125" style="102" customWidth="1"/>
    <col min="9" max="9" width="23.140625" style="102" customWidth="1"/>
    <col min="10" max="10" width="25.140625" style="102" customWidth="1"/>
    <col min="11" max="11" width="34.5703125" style="102" customWidth="1"/>
    <col min="12" max="12" width="11.42578125" style="102"/>
    <col min="13" max="13" width="24.140625" style="102" customWidth="1"/>
    <col min="14" max="14" width="15.28515625" style="102" bestFit="1" customWidth="1"/>
    <col min="15" max="16384" width="11.42578125" style="102"/>
  </cols>
  <sheetData>
    <row r="1" spans="1:16" ht="102" customHeight="1" x14ac:dyDescent="0.25">
      <c r="A1" s="347" t="s">
        <v>63</v>
      </c>
      <c r="B1" s="347"/>
      <c r="C1" s="347"/>
      <c r="D1" s="347"/>
      <c r="E1" s="347"/>
      <c r="F1" s="347"/>
      <c r="G1" s="347"/>
      <c r="H1" s="347"/>
      <c r="I1" s="347"/>
      <c r="J1" s="347"/>
      <c r="K1" s="347"/>
      <c r="L1" s="184"/>
      <c r="M1" s="184"/>
      <c r="N1" s="184"/>
      <c r="O1" s="184"/>
      <c r="P1" s="184"/>
    </row>
    <row r="2" spans="1:16" ht="21" x14ac:dyDescent="0.35">
      <c r="A2" s="351" t="s">
        <v>122</v>
      </c>
      <c r="B2" s="351"/>
      <c r="C2" s="351"/>
      <c r="D2" s="351"/>
      <c r="E2" s="351"/>
      <c r="F2" s="351"/>
      <c r="G2" s="351"/>
      <c r="H2" s="351"/>
      <c r="I2" s="351"/>
      <c r="J2" s="351"/>
      <c r="K2" s="351"/>
      <c r="L2" s="185"/>
      <c r="M2" s="185"/>
      <c r="N2" s="185"/>
      <c r="O2" s="185"/>
      <c r="P2" s="185"/>
    </row>
    <row r="3" spans="1:16" s="186" customFormat="1" ht="15.75" x14ac:dyDescent="0.25">
      <c r="A3" s="312" t="s">
        <v>65</v>
      </c>
      <c r="B3" s="312"/>
      <c r="C3" s="312"/>
      <c r="D3" s="312"/>
      <c r="E3" s="312"/>
      <c r="F3" s="312"/>
      <c r="G3" s="312" t="s">
        <v>241</v>
      </c>
      <c r="H3" s="312"/>
      <c r="I3" s="312"/>
      <c r="J3" s="312"/>
      <c r="K3" s="312"/>
      <c r="L3" s="185"/>
      <c r="M3" s="185"/>
      <c r="N3" s="185"/>
      <c r="O3" s="185"/>
      <c r="P3" s="185"/>
    </row>
    <row r="4" spans="1:16" s="186" customFormat="1" ht="15.75" customHeight="1" x14ac:dyDescent="0.25">
      <c r="A4" s="352" t="s">
        <v>269</v>
      </c>
      <c r="B4" s="353"/>
      <c r="C4" s="353"/>
      <c r="D4" s="353"/>
      <c r="E4" s="353"/>
      <c r="F4" s="353"/>
      <c r="G4" s="353"/>
      <c r="H4" s="353"/>
      <c r="I4" s="353"/>
      <c r="J4" s="353"/>
      <c r="K4" s="354"/>
      <c r="L4" s="187"/>
      <c r="M4" s="187"/>
      <c r="N4" s="187"/>
      <c r="O4" s="187"/>
      <c r="P4" s="187"/>
    </row>
    <row r="5" spans="1:16" s="186" customFormat="1" ht="15.75" x14ac:dyDescent="0.25">
      <c r="A5" s="312" t="str">
        <f>+'NUMERAL 2 ADMON.'!A6:E6</f>
        <v>Director (a) / Subdirector (a): Sylda Aida Lone Vásquez</v>
      </c>
      <c r="B5" s="312"/>
      <c r="C5" s="312"/>
      <c r="D5" s="312"/>
      <c r="E5" s="312"/>
      <c r="F5" s="312"/>
      <c r="G5" s="312"/>
      <c r="H5" s="312"/>
      <c r="I5" s="312"/>
      <c r="J5" s="312"/>
      <c r="K5" s="312"/>
      <c r="L5" s="185"/>
      <c r="M5" s="185"/>
      <c r="N5" s="185"/>
      <c r="O5" s="185"/>
      <c r="P5" s="185"/>
    </row>
    <row r="6" spans="1:16" s="186" customFormat="1" ht="15.75" x14ac:dyDescent="0.25">
      <c r="A6" s="312" t="str">
        <f>+'NUMERAL 2 ADMON.'!A7:E7</f>
        <v xml:space="preserve">Responsable de Actualización de la información: Edy Róbinson Asencio Godoy </v>
      </c>
      <c r="B6" s="312"/>
      <c r="C6" s="312"/>
      <c r="D6" s="312"/>
      <c r="E6" s="312"/>
      <c r="F6" s="312"/>
      <c r="G6" s="312"/>
      <c r="H6" s="312"/>
      <c r="I6" s="312"/>
      <c r="J6" s="312"/>
      <c r="K6" s="312"/>
      <c r="L6" s="185"/>
      <c r="M6" s="185"/>
      <c r="N6" s="185"/>
      <c r="O6" s="185"/>
      <c r="P6" s="185"/>
    </row>
    <row r="7" spans="1:16" s="186" customFormat="1" ht="15.75" x14ac:dyDescent="0.25">
      <c r="A7" s="312" t="str">
        <f>+'NUMERAL 2 ADMON.'!A8:E8</f>
        <v>Mes de Actualización: Julio 2019</v>
      </c>
      <c r="B7" s="312"/>
      <c r="C7" s="312"/>
      <c r="D7" s="312"/>
      <c r="E7" s="312"/>
      <c r="F7" s="312"/>
      <c r="G7" s="312"/>
      <c r="H7" s="312"/>
      <c r="I7" s="312"/>
      <c r="J7" s="312"/>
      <c r="K7" s="312"/>
      <c r="L7" s="185"/>
      <c r="M7" s="185"/>
      <c r="N7" s="185"/>
      <c r="O7" s="185"/>
      <c r="P7" s="185"/>
    </row>
    <row r="8" spans="1:16" s="186" customFormat="1" ht="15.75" x14ac:dyDescent="0.25">
      <c r="A8" s="312" t="s">
        <v>123</v>
      </c>
      <c r="B8" s="312"/>
      <c r="C8" s="312"/>
      <c r="D8" s="312"/>
      <c r="E8" s="312"/>
      <c r="F8" s="312"/>
      <c r="G8" s="312"/>
      <c r="H8" s="312"/>
      <c r="I8" s="312"/>
      <c r="J8" s="312"/>
      <c r="K8" s="312"/>
      <c r="L8" s="185"/>
      <c r="M8" s="185"/>
      <c r="N8" s="185"/>
      <c r="O8" s="185"/>
      <c r="P8" s="185"/>
    </row>
    <row r="9" spans="1:16" ht="15.75" x14ac:dyDescent="0.25">
      <c r="A9" s="204"/>
      <c r="B9" s="188"/>
      <c r="C9" s="188"/>
      <c r="D9" s="188"/>
      <c r="E9" s="188"/>
      <c r="F9" s="188"/>
      <c r="G9" s="188"/>
      <c r="H9" s="188"/>
      <c r="I9" s="188"/>
      <c r="J9" s="188"/>
      <c r="K9" s="205"/>
      <c r="L9" s="184"/>
      <c r="M9" s="184"/>
      <c r="N9" s="184"/>
      <c r="O9" s="184"/>
      <c r="P9" s="184"/>
    </row>
    <row r="10" spans="1:16" ht="21" customHeight="1" thickBot="1" x14ac:dyDescent="0.4">
      <c r="A10" s="348" t="s">
        <v>196</v>
      </c>
      <c r="B10" s="349"/>
      <c r="C10" s="349"/>
      <c r="D10" s="349"/>
      <c r="E10" s="349"/>
      <c r="F10" s="349"/>
      <c r="G10" s="349"/>
      <c r="H10" s="349"/>
      <c r="I10" s="349"/>
      <c r="J10" s="349"/>
      <c r="K10" s="350"/>
    </row>
    <row r="11" spans="1:16" ht="32.25" thickBot="1" x14ac:dyDescent="0.3">
      <c r="A11" s="157" t="s">
        <v>0</v>
      </c>
      <c r="B11" s="157" t="s">
        <v>30</v>
      </c>
      <c r="C11" s="157" t="s">
        <v>31</v>
      </c>
      <c r="D11" s="157" t="s">
        <v>32</v>
      </c>
      <c r="E11" s="157" t="s">
        <v>1</v>
      </c>
      <c r="F11" s="340" t="s">
        <v>2</v>
      </c>
      <c r="G11" s="340"/>
      <c r="H11" s="341" t="s">
        <v>3</v>
      </c>
      <c r="I11" s="342"/>
      <c r="J11" s="340" t="s">
        <v>4</v>
      </c>
      <c r="K11" s="340"/>
    </row>
    <row r="12" spans="1:16" ht="37.5" customHeight="1" x14ac:dyDescent="0.25">
      <c r="A12" s="355" t="s">
        <v>346</v>
      </c>
      <c r="B12" s="287">
        <f>+C12*D12</f>
        <v>21600</v>
      </c>
      <c r="C12" s="287">
        <v>21600</v>
      </c>
      <c r="D12" s="290">
        <v>1</v>
      </c>
      <c r="E12" s="290">
        <v>189</v>
      </c>
      <c r="F12" s="100" t="s">
        <v>5</v>
      </c>
      <c r="G12" s="101" t="s">
        <v>274</v>
      </c>
      <c r="H12" s="100" t="s">
        <v>6</v>
      </c>
      <c r="I12" s="189" t="s">
        <v>213</v>
      </c>
      <c r="J12" s="100" t="s">
        <v>198</v>
      </c>
      <c r="K12" s="189" t="s">
        <v>275</v>
      </c>
    </row>
    <row r="13" spans="1:16" ht="24.75" customHeight="1" x14ac:dyDescent="0.25">
      <c r="A13" s="356"/>
      <c r="B13" s="288"/>
      <c r="C13" s="288"/>
      <c r="D13" s="291"/>
      <c r="E13" s="291"/>
      <c r="F13" s="103" t="s">
        <v>7</v>
      </c>
      <c r="G13" s="104">
        <v>68213263</v>
      </c>
      <c r="H13" s="103" t="s">
        <v>8</v>
      </c>
      <c r="I13" s="159" t="s">
        <v>213</v>
      </c>
      <c r="J13" s="103" t="s">
        <v>199</v>
      </c>
      <c r="K13" s="206" t="s">
        <v>276</v>
      </c>
    </row>
    <row r="14" spans="1:16" ht="30" x14ac:dyDescent="0.25">
      <c r="A14" s="356"/>
      <c r="B14" s="288"/>
      <c r="C14" s="288"/>
      <c r="D14" s="291"/>
      <c r="E14" s="291"/>
      <c r="F14" s="335"/>
      <c r="G14" s="336"/>
      <c r="H14" s="105" t="s">
        <v>9</v>
      </c>
      <c r="I14" s="159" t="s">
        <v>213</v>
      </c>
      <c r="J14" s="105" t="s">
        <v>10</v>
      </c>
      <c r="K14" s="159" t="s">
        <v>277</v>
      </c>
    </row>
    <row r="15" spans="1:16" ht="23.25" customHeight="1" x14ac:dyDescent="0.25">
      <c r="A15" s="356"/>
      <c r="B15" s="288"/>
      <c r="C15" s="288"/>
      <c r="D15" s="291"/>
      <c r="E15" s="291"/>
      <c r="F15" s="291"/>
      <c r="G15" s="337"/>
      <c r="H15" s="103" t="s">
        <v>11</v>
      </c>
      <c r="I15" s="159" t="s">
        <v>213</v>
      </c>
      <c r="J15" s="103" t="s">
        <v>200</v>
      </c>
      <c r="K15" s="207" t="s">
        <v>279</v>
      </c>
    </row>
    <row r="16" spans="1:16" ht="15.75" thickBot="1" x14ac:dyDescent="0.3">
      <c r="A16" s="357"/>
      <c r="B16" s="289"/>
      <c r="C16" s="289"/>
      <c r="D16" s="292"/>
      <c r="E16" s="292"/>
      <c r="F16" s="292"/>
      <c r="G16" s="338"/>
      <c r="H16" s="107" t="s">
        <v>12</v>
      </c>
      <c r="I16" s="162" t="s">
        <v>213</v>
      </c>
      <c r="J16" s="107"/>
      <c r="K16" s="107"/>
    </row>
    <row r="17" spans="1:11" ht="30" x14ac:dyDescent="0.25">
      <c r="A17" s="355" t="str">
        <f>+A12</f>
        <v>Procesos Regulados (Casos de excepción)</v>
      </c>
      <c r="B17" s="287">
        <f>+C17*D17</f>
        <v>21600</v>
      </c>
      <c r="C17" s="287">
        <v>21600</v>
      </c>
      <c r="D17" s="290">
        <v>1</v>
      </c>
      <c r="E17" s="290">
        <v>189</v>
      </c>
      <c r="F17" s="100" t="s">
        <v>5</v>
      </c>
      <c r="G17" s="101" t="s">
        <v>280</v>
      </c>
      <c r="H17" s="100" t="s">
        <v>6</v>
      </c>
      <c r="I17" s="189" t="s">
        <v>213</v>
      </c>
      <c r="J17" s="100" t="s">
        <v>198</v>
      </c>
      <c r="K17" s="189" t="s">
        <v>281</v>
      </c>
    </row>
    <row r="18" spans="1:11" ht="24.75" customHeight="1" x14ac:dyDescent="0.25">
      <c r="A18" s="356"/>
      <c r="B18" s="288"/>
      <c r="C18" s="288"/>
      <c r="D18" s="291"/>
      <c r="E18" s="291"/>
      <c r="F18" s="103" t="s">
        <v>7</v>
      </c>
      <c r="G18" s="104">
        <v>86378635</v>
      </c>
      <c r="H18" s="103" t="s">
        <v>8</v>
      </c>
      <c r="I18" s="159" t="s">
        <v>213</v>
      </c>
      <c r="J18" s="103" t="s">
        <v>199</v>
      </c>
      <c r="K18" s="206" t="s">
        <v>276</v>
      </c>
    </row>
    <row r="19" spans="1:11" ht="30" x14ac:dyDescent="0.25">
      <c r="A19" s="356"/>
      <c r="B19" s="288"/>
      <c r="C19" s="288"/>
      <c r="D19" s="291"/>
      <c r="E19" s="291"/>
      <c r="F19" s="335"/>
      <c r="G19" s="336"/>
      <c r="H19" s="105" t="s">
        <v>9</v>
      </c>
      <c r="I19" s="159" t="s">
        <v>213</v>
      </c>
      <c r="J19" s="105" t="s">
        <v>10</v>
      </c>
      <c r="K19" s="159" t="s">
        <v>277</v>
      </c>
    </row>
    <row r="20" spans="1:11" ht="24.75" customHeight="1" x14ac:dyDescent="0.25">
      <c r="A20" s="356"/>
      <c r="B20" s="288"/>
      <c r="C20" s="288"/>
      <c r="D20" s="291"/>
      <c r="E20" s="291"/>
      <c r="F20" s="291"/>
      <c r="G20" s="337"/>
      <c r="H20" s="103" t="s">
        <v>11</v>
      </c>
      <c r="I20" s="159" t="s">
        <v>213</v>
      </c>
      <c r="J20" s="103" t="s">
        <v>200</v>
      </c>
      <c r="K20" s="207" t="s">
        <v>282</v>
      </c>
    </row>
    <row r="21" spans="1:11" ht="15.75" thickBot="1" x14ac:dyDescent="0.3">
      <c r="A21" s="357"/>
      <c r="B21" s="289"/>
      <c r="C21" s="289"/>
      <c r="D21" s="292"/>
      <c r="E21" s="292"/>
      <c r="F21" s="292"/>
      <c r="G21" s="338"/>
      <c r="H21" s="107" t="s">
        <v>12</v>
      </c>
      <c r="I21" s="162" t="s">
        <v>213</v>
      </c>
      <c r="J21" s="107"/>
      <c r="K21" s="107"/>
    </row>
    <row r="22" spans="1:11" x14ac:dyDescent="0.25">
      <c r="A22" s="208"/>
      <c r="B22" s="184"/>
      <c r="C22" s="184"/>
      <c r="D22" s="184"/>
      <c r="E22" s="184"/>
      <c r="F22" s="184"/>
      <c r="G22" s="184"/>
      <c r="H22" s="184"/>
      <c r="I22" s="184"/>
      <c r="J22" s="184"/>
      <c r="K22" s="209"/>
    </row>
    <row r="23" spans="1:11" s="190" customFormat="1" x14ac:dyDescent="0.25">
      <c r="A23" s="358"/>
      <c r="B23" s="359"/>
      <c r="C23" s="359"/>
      <c r="D23" s="359"/>
      <c r="E23" s="359"/>
      <c r="F23" s="359"/>
      <c r="G23" s="359"/>
      <c r="H23" s="359"/>
      <c r="I23" s="359"/>
      <c r="J23" s="359"/>
      <c r="K23" s="360"/>
    </row>
    <row r="24" spans="1:11" s="190" customFormat="1" ht="29.25" customHeight="1" x14ac:dyDescent="0.25">
      <c r="A24" s="358"/>
      <c r="B24" s="359"/>
      <c r="C24" s="359"/>
      <c r="D24" s="359"/>
      <c r="E24" s="359"/>
      <c r="F24" s="359"/>
      <c r="G24" s="359"/>
      <c r="H24" s="359"/>
      <c r="I24" s="359"/>
      <c r="J24" s="359"/>
      <c r="K24" s="360"/>
    </row>
    <row r="25" spans="1:11" x14ac:dyDescent="0.25">
      <c r="A25" s="208"/>
      <c r="B25" s="184"/>
      <c r="C25" s="184"/>
      <c r="D25" s="184"/>
      <c r="E25" s="184"/>
      <c r="F25" s="184"/>
      <c r="G25" s="184"/>
      <c r="H25" s="184"/>
      <c r="I25" s="184"/>
      <c r="J25" s="184"/>
      <c r="K25" s="210"/>
    </row>
    <row r="26" spans="1:11" x14ac:dyDescent="0.25">
      <c r="A26" s="208"/>
      <c r="B26" s="184"/>
      <c r="C26" s="184"/>
      <c r="D26" s="184"/>
      <c r="E26" s="184"/>
      <c r="F26" s="184"/>
      <c r="G26" s="184"/>
      <c r="H26" s="184"/>
      <c r="I26" s="184"/>
      <c r="J26" s="184"/>
      <c r="K26" s="209"/>
    </row>
    <row r="27" spans="1:11" x14ac:dyDescent="0.25">
      <c r="A27" s="208"/>
      <c r="B27" s="184"/>
      <c r="C27" s="184"/>
      <c r="D27" s="184"/>
      <c r="E27" s="184"/>
      <c r="F27" s="184"/>
      <c r="G27" s="184"/>
      <c r="H27" s="184"/>
      <c r="I27" s="184"/>
      <c r="J27" s="184"/>
      <c r="K27" s="209"/>
    </row>
    <row r="28" spans="1:11" x14ac:dyDescent="0.25">
      <c r="A28" s="208"/>
      <c r="B28" s="184"/>
      <c r="C28" s="184"/>
      <c r="D28" s="184"/>
      <c r="E28" s="184"/>
      <c r="F28" s="184"/>
      <c r="G28" s="184"/>
      <c r="H28" s="184"/>
      <c r="I28" s="184"/>
      <c r="J28" s="184"/>
      <c r="K28" s="209"/>
    </row>
    <row r="29" spans="1:11" x14ac:dyDescent="0.25">
      <c r="A29" s="208"/>
      <c r="B29" s="184"/>
      <c r="C29" s="184"/>
      <c r="D29" s="184"/>
      <c r="E29" s="184"/>
      <c r="F29" s="184"/>
      <c r="G29" s="184"/>
      <c r="H29" s="184"/>
      <c r="I29" s="184"/>
      <c r="J29" s="184"/>
      <c r="K29" s="209"/>
    </row>
    <row r="30" spans="1:11" x14ac:dyDescent="0.25">
      <c r="A30" s="208" t="s">
        <v>73</v>
      </c>
      <c r="B30" s="184"/>
      <c r="C30" s="184"/>
      <c r="D30" s="184"/>
      <c r="E30" s="184"/>
      <c r="F30" s="184"/>
      <c r="G30" s="184" t="s">
        <v>72</v>
      </c>
      <c r="H30" s="184"/>
      <c r="I30" s="184"/>
      <c r="J30" s="184"/>
      <c r="K30" s="209"/>
    </row>
    <row r="31" spans="1:11" x14ac:dyDescent="0.25">
      <c r="A31" s="208"/>
      <c r="B31" s="184"/>
      <c r="C31" s="184"/>
      <c r="D31" s="184"/>
      <c r="E31" s="184"/>
      <c r="F31" s="184"/>
      <c r="G31" s="184"/>
      <c r="H31" s="184"/>
      <c r="I31" s="184"/>
      <c r="J31" s="184"/>
      <c r="K31" s="209"/>
    </row>
    <row r="32" spans="1:11" x14ac:dyDescent="0.25">
      <c r="A32" s="211"/>
      <c r="B32" s="212"/>
      <c r="C32" s="212"/>
      <c r="D32" s="212"/>
      <c r="E32" s="212"/>
      <c r="F32" s="212"/>
      <c r="G32" s="212"/>
      <c r="H32" s="212"/>
      <c r="I32" s="212"/>
      <c r="J32" s="212"/>
      <c r="K32" s="213"/>
    </row>
    <row r="33" spans="1:11" ht="96" customHeight="1" x14ac:dyDescent="0.25">
      <c r="A33" s="347" t="s">
        <v>63</v>
      </c>
      <c r="B33" s="347"/>
      <c r="C33" s="347"/>
      <c r="D33" s="347"/>
      <c r="E33" s="347"/>
      <c r="F33" s="347"/>
      <c r="G33" s="347"/>
      <c r="H33" s="347"/>
      <c r="I33" s="347"/>
      <c r="J33" s="347"/>
      <c r="K33" s="347"/>
    </row>
    <row r="34" spans="1:11" ht="21" x14ac:dyDescent="0.35">
      <c r="A34" s="351" t="s">
        <v>122</v>
      </c>
      <c r="B34" s="351"/>
      <c r="C34" s="351"/>
      <c r="D34" s="351"/>
      <c r="E34" s="351"/>
      <c r="F34" s="351"/>
      <c r="G34" s="351"/>
      <c r="H34" s="351"/>
      <c r="I34" s="351"/>
      <c r="J34" s="351"/>
      <c r="K34" s="351"/>
    </row>
    <row r="35" spans="1:11" s="186" customFormat="1" x14ac:dyDescent="0.25">
      <c r="A35" s="312" t="s">
        <v>65</v>
      </c>
      <c r="B35" s="312"/>
      <c r="C35" s="312"/>
      <c r="D35" s="312"/>
      <c r="E35" s="312"/>
      <c r="F35" s="312"/>
      <c r="G35" s="312" t="s">
        <v>241</v>
      </c>
      <c r="H35" s="312"/>
      <c r="I35" s="312"/>
      <c r="J35" s="312"/>
      <c r="K35" s="312"/>
    </row>
    <row r="36" spans="1:11" s="186" customFormat="1" x14ac:dyDescent="0.25">
      <c r="A36" s="352" t="s">
        <v>269</v>
      </c>
      <c r="B36" s="353"/>
      <c r="C36" s="353"/>
      <c r="D36" s="353"/>
      <c r="E36" s="353"/>
      <c r="F36" s="353"/>
      <c r="G36" s="353"/>
      <c r="H36" s="353"/>
      <c r="I36" s="353"/>
      <c r="J36" s="353"/>
      <c r="K36" s="354"/>
    </row>
    <row r="37" spans="1:11" s="186" customFormat="1" x14ac:dyDescent="0.25">
      <c r="A37" s="312" t="str">
        <f>+'NUMERAL 2 ADMON.'!A6:E6</f>
        <v>Director (a) / Subdirector (a): Sylda Aida Lone Vásquez</v>
      </c>
      <c r="B37" s="312"/>
      <c r="C37" s="312"/>
      <c r="D37" s="312"/>
      <c r="E37" s="312"/>
      <c r="F37" s="312"/>
      <c r="G37" s="312"/>
      <c r="H37" s="312"/>
      <c r="I37" s="312"/>
      <c r="J37" s="312"/>
      <c r="K37" s="312"/>
    </row>
    <row r="38" spans="1:11" s="186" customFormat="1" x14ac:dyDescent="0.25">
      <c r="A38" s="312" t="str">
        <f>+'NUMERAL 2 ADMON.'!A7:E7</f>
        <v xml:space="preserve">Responsable de Actualización de la información: Edy Róbinson Asencio Godoy </v>
      </c>
      <c r="B38" s="312"/>
      <c r="C38" s="312"/>
      <c r="D38" s="312"/>
      <c r="E38" s="312"/>
      <c r="F38" s="312"/>
      <c r="G38" s="312"/>
      <c r="H38" s="312"/>
      <c r="I38" s="312"/>
      <c r="J38" s="312"/>
      <c r="K38" s="312"/>
    </row>
    <row r="39" spans="1:11" s="186" customFormat="1" x14ac:dyDescent="0.25">
      <c r="A39" s="312" t="str">
        <f>+A7</f>
        <v>Mes de Actualización: Julio 2019</v>
      </c>
      <c r="B39" s="312"/>
      <c r="C39" s="312"/>
      <c r="D39" s="312"/>
      <c r="E39" s="312"/>
      <c r="F39" s="312"/>
      <c r="G39" s="312"/>
      <c r="H39" s="312"/>
      <c r="I39" s="312"/>
      <c r="J39" s="312"/>
      <c r="K39" s="312"/>
    </row>
    <row r="40" spans="1:11" s="186" customFormat="1" x14ac:dyDescent="0.25">
      <c r="A40" s="312" t="s">
        <v>123</v>
      </c>
      <c r="B40" s="312"/>
      <c r="C40" s="312"/>
      <c r="D40" s="312"/>
      <c r="E40" s="312"/>
      <c r="F40" s="312"/>
      <c r="G40" s="312"/>
      <c r="H40" s="312"/>
      <c r="I40" s="312"/>
      <c r="J40" s="312"/>
      <c r="K40" s="312"/>
    </row>
    <row r="41" spans="1:11" ht="15.75" x14ac:dyDescent="0.25">
      <c r="A41" s="188"/>
      <c r="B41" s="188"/>
      <c r="C41" s="188"/>
      <c r="D41" s="188"/>
      <c r="E41" s="188"/>
      <c r="F41" s="188"/>
      <c r="G41" s="188"/>
      <c r="H41" s="188"/>
      <c r="I41" s="188"/>
      <c r="J41" s="188"/>
      <c r="K41" s="188"/>
    </row>
    <row r="42" spans="1:11" ht="51.75" customHeight="1" thickBot="1" x14ac:dyDescent="0.4">
      <c r="A42" s="339" t="s">
        <v>328</v>
      </c>
      <c r="B42" s="339"/>
      <c r="C42" s="339"/>
      <c r="D42" s="339"/>
      <c r="E42" s="339"/>
      <c r="F42" s="339"/>
      <c r="G42" s="339"/>
      <c r="H42" s="339"/>
      <c r="I42" s="339"/>
      <c r="J42" s="339"/>
      <c r="K42" s="339"/>
    </row>
    <row r="43" spans="1:11" ht="69.75" customHeight="1" thickBot="1" x14ac:dyDescent="0.3">
      <c r="A43" s="156" t="s">
        <v>0</v>
      </c>
      <c r="B43" s="157" t="s">
        <v>30</v>
      </c>
      <c r="C43" s="157" t="s">
        <v>31</v>
      </c>
      <c r="D43" s="157" t="s">
        <v>32</v>
      </c>
      <c r="E43" s="157" t="s">
        <v>1</v>
      </c>
      <c r="F43" s="340" t="s">
        <v>2</v>
      </c>
      <c r="G43" s="340"/>
      <c r="H43" s="341" t="s">
        <v>3</v>
      </c>
      <c r="I43" s="342"/>
      <c r="J43" s="340" t="s">
        <v>4</v>
      </c>
      <c r="K43" s="343"/>
    </row>
    <row r="44" spans="1:11" ht="47.25" customHeight="1" x14ac:dyDescent="0.25">
      <c r="A44" s="284" t="s">
        <v>197</v>
      </c>
      <c r="B44" s="344">
        <f>+D44*C44</f>
        <v>7482</v>
      </c>
      <c r="C44" s="287">
        <v>7482</v>
      </c>
      <c r="D44" s="290">
        <v>1</v>
      </c>
      <c r="E44" s="293" t="s">
        <v>287</v>
      </c>
      <c r="F44" s="100" t="s">
        <v>5</v>
      </c>
      <c r="G44" s="101" t="s">
        <v>278</v>
      </c>
      <c r="H44" s="100" t="s">
        <v>6</v>
      </c>
      <c r="I44" s="109">
        <v>10514937</v>
      </c>
      <c r="J44" s="100" t="s">
        <v>325</v>
      </c>
      <c r="K44" s="158" t="s">
        <v>384</v>
      </c>
    </row>
    <row r="45" spans="1:11" ht="30" x14ac:dyDescent="0.25">
      <c r="A45" s="285"/>
      <c r="B45" s="345"/>
      <c r="C45" s="288"/>
      <c r="D45" s="291"/>
      <c r="E45" s="291"/>
      <c r="F45" s="103" t="s">
        <v>7</v>
      </c>
      <c r="G45" s="104">
        <v>5498104</v>
      </c>
      <c r="H45" s="103" t="s">
        <v>8</v>
      </c>
      <c r="I45" s="159" t="s">
        <v>381</v>
      </c>
      <c r="J45" s="103" t="s">
        <v>324</v>
      </c>
      <c r="K45" s="160" t="s">
        <v>385</v>
      </c>
    </row>
    <row r="46" spans="1:11" ht="30" x14ac:dyDescent="0.25">
      <c r="A46" s="285"/>
      <c r="B46" s="345"/>
      <c r="C46" s="288"/>
      <c r="D46" s="291"/>
      <c r="E46" s="291"/>
      <c r="F46" s="335"/>
      <c r="G46" s="336"/>
      <c r="H46" s="105" t="s">
        <v>9</v>
      </c>
      <c r="I46" s="159" t="s">
        <v>382</v>
      </c>
      <c r="J46" s="105" t="s">
        <v>10</v>
      </c>
      <c r="K46" s="161" t="s">
        <v>545</v>
      </c>
    </row>
    <row r="47" spans="1:11" ht="30" x14ac:dyDescent="0.25">
      <c r="A47" s="285"/>
      <c r="B47" s="345"/>
      <c r="C47" s="288"/>
      <c r="D47" s="291"/>
      <c r="E47" s="291"/>
      <c r="F47" s="291"/>
      <c r="G47" s="337"/>
      <c r="H47" s="103" t="s">
        <v>11</v>
      </c>
      <c r="I47" s="159" t="s">
        <v>383</v>
      </c>
      <c r="J47" s="103" t="s">
        <v>200</v>
      </c>
      <c r="K47" s="106" t="s">
        <v>386</v>
      </c>
    </row>
    <row r="48" spans="1:11" ht="15.75" thickBot="1" x14ac:dyDescent="0.3">
      <c r="A48" s="286"/>
      <c r="B48" s="346"/>
      <c r="C48" s="289"/>
      <c r="D48" s="292"/>
      <c r="E48" s="292"/>
      <c r="F48" s="292"/>
      <c r="G48" s="338"/>
      <c r="H48" s="107" t="s">
        <v>12</v>
      </c>
      <c r="I48" s="162" t="s">
        <v>201</v>
      </c>
      <c r="J48" s="107"/>
      <c r="K48" s="163"/>
    </row>
    <row r="49" spans="1:13" ht="30" x14ac:dyDescent="0.25">
      <c r="A49" s="284" t="s">
        <v>197</v>
      </c>
      <c r="B49" s="344">
        <f>+D49*C49</f>
        <v>5400</v>
      </c>
      <c r="C49" s="287">
        <v>5400</v>
      </c>
      <c r="D49" s="290">
        <v>1</v>
      </c>
      <c r="E49" s="293" t="s">
        <v>286</v>
      </c>
      <c r="F49" s="108" t="s">
        <v>5</v>
      </c>
      <c r="G49" s="101" t="s">
        <v>332</v>
      </c>
      <c r="H49" s="100" t="s">
        <v>6</v>
      </c>
      <c r="I49" s="109">
        <v>9490027</v>
      </c>
      <c r="J49" s="100" t="s">
        <v>325</v>
      </c>
      <c r="K49" s="110" t="s">
        <v>546</v>
      </c>
    </row>
    <row r="50" spans="1:13" ht="30" x14ac:dyDescent="0.25">
      <c r="A50" s="285"/>
      <c r="B50" s="345"/>
      <c r="C50" s="288"/>
      <c r="D50" s="291"/>
      <c r="E50" s="294"/>
      <c r="F50" s="306" t="s">
        <v>7</v>
      </c>
      <c r="G50" s="309">
        <v>6840132</v>
      </c>
      <c r="H50" s="103" t="s">
        <v>8</v>
      </c>
      <c r="I50" s="104" t="s">
        <v>209</v>
      </c>
      <c r="J50" s="103" t="s">
        <v>324</v>
      </c>
      <c r="K50" s="111" t="s">
        <v>204</v>
      </c>
    </row>
    <row r="51" spans="1:13" ht="75" x14ac:dyDescent="0.25">
      <c r="A51" s="285"/>
      <c r="B51" s="345"/>
      <c r="C51" s="288"/>
      <c r="D51" s="291"/>
      <c r="E51" s="294"/>
      <c r="F51" s="307"/>
      <c r="G51" s="310"/>
      <c r="H51" s="105" t="s">
        <v>9</v>
      </c>
      <c r="I51" s="104" t="s">
        <v>210</v>
      </c>
      <c r="J51" s="103" t="s">
        <v>10</v>
      </c>
      <c r="K51" s="112" t="s">
        <v>211</v>
      </c>
    </row>
    <row r="52" spans="1:13" ht="30" x14ac:dyDescent="0.25">
      <c r="A52" s="285"/>
      <c r="B52" s="345"/>
      <c r="C52" s="288"/>
      <c r="D52" s="291"/>
      <c r="E52" s="294"/>
      <c r="F52" s="307"/>
      <c r="G52" s="310"/>
      <c r="H52" s="103" t="s">
        <v>11</v>
      </c>
      <c r="I52" s="104" t="s">
        <v>212</v>
      </c>
      <c r="J52" s="103" t="s">
        <v>296</v>
      </c>
      <c r="K52" s="111" t="s">
        <v>208</v>
      </c>
    </row>
    <row r="53" spans="1:13" ht="15.75" customHeight="1" thickBot="1" x14ac:dyDescent="0.3">
      <c r="A53" s="286"/>
      <c r="B53" s="346"/>
      <c r="C53" s="289"/>
      <c r="D53" s="292"/>
      <c r="E53" s="295"/>
      <c r="F53" s="308"/>
      <c r="G53" s="311"/>
      <c r="H53" s="107" t="s">
        <v>12</v>
      </c>
      <c r="I53" s="113" t="s">
        <v>201</v>
      </c>
      <c r="J53" s="107"/>
      <c r="K53" s="114"/>
    </row>
    <row r="54" spans="1:13" s="115" customFormat="1" ht="48" customHeight="1" x14ac:dyDescent="0.25">
      <c r="A54" s="284" t="s">
        <v>197</v>
      </c>
      <c r="B54" s="344">
        <f>+C54*D54</f>
        <v>3900</v>
      </c>
      <c r="C54" s="287">
        <v>3900</v>
      </c>
      <c r="D54" s="290">
        <v>1</v>
      </c>
      <c r="E54" s="293" t="s">
        <v>287</v>
      </c>
      <c r="F54" s="108" t="s">
        <v>5</v>
      </c>
      <c r="G54" s="101" t="s">
        <v>202</v>
      </c>
      <c r="H54" s="100" t="s">
        <v>6</v>
      </c>
      <c r="I54" s="109">
        <v>9509410</v>
      </c>
      <c r="J54" s="100" t="s">
        <v>325</v>
      </c>
      <c r="K54" s="110" t="s">
        <v>326</v>
      </c>
    </row>
    <row r="55" spans="1:13" s="115" customFormat="1" ht="30" x14ac:dyDescent="0.25">
      <c r="A55" s="285"/>
      <c r="B55" s="345"/>
      <c r="C55" s="288"/>
      <c r="D55" s="291"/>
      <c r="E55" s="294"/>
      <c r="F55" s="306" t="s">
        <v>7</v>
      </c>
      <c r="G55" s="309">
        <v>77213408</v>
      </c>
      <c r="H55" s="103" t="s">
        <v>8</v>
      </c>
      <c r="I55" s="104" t="s">
        <v>203</v>
      </c>
      <c r="J55" s="103" t="s">
        <v>324</v>
      </c>
      <c r="K55" s="111" t="s">
        <v>204</v>
      </c>
    </row>
    <row r="56" spans="1:13" s="115" customFormat="1" ht="75" customHeight="1" x14ac:dyDescent="0.25">
      <c r="A56" s="285"/>
      <c r="B56" s="345"/>
      <c r="C56" s="288"/>
      <c r="D56" s="291"/>
      <c r="E56" s="294"/>
      <c r="F56" s="307"/>
      <c r="G56" s="310"/>
      <c r="H56" s="105" t="s">
        <v>9</v>
      </c>
      <c r="I56" s="104" t="s">
        <v>205</v>
      </c>
      <c r="J56" s="103" t="s">
        <v>10</v>
      </c>
      <c r="K56" s="112" t="s">
        <v>206</v>
      </c>
    </row>
    <row r="57" spans="1:13" ht="30" x14ac:dyDescent="0.25">
      <c r="A57" s="285"/>
      <c r="B57" s="345"/>
      <c r="C57" s="288"/>
      <c r="D57" s="291"/>
      <c r="E57" s="294"/>
      <c r="F57" s="307"/>
      <c r="G57" s="310"/>
      <c r="H57" s="103" t="s">
        <v>11</v>
      </c>
      <c r="I57" s="104" t="s">
        <v>207</v>
      </c>
      <c r="J57" s="103" t="s">
        <v>296</v>
      </c>
      <c r="K57" s="111" t="s">
        <v>208</v>
      </c>
    </row>
    <row r="58" spans="1:13" ht="15.75" thickBot="1" x14ac:dyDescent="0.3">
      <c r="A58" s="286"/>
      <c r="B58" s="346"/>
      <c r="C58" s="289"/>
      <c r="D58" s="292"/>
      <c r="E58" s="295"/>
      <c r="F58" s="308"/>
      <c r="G58" s="311"/>
      <c r="H58" s="107" t="s">
        <v>12</v>
      </c>
      <c r="I58" s="113" t="s">
        <v>201</v>
      </c>
      <c r="J58" s="107"/>
      <c r="K58" s="114"/>
    </row>
    <row r="59" spans="1:13" ht="64.5" customHeight="1" x14ac:dyDescent="0.25">
      <c r="A59" s="284" t="s">
        <v>217</v>
      </c>
      <c r="B59" s="344">
        <f>+C59*D59</f>
        <v>22987.97</v>
      </c>
      <c r="C59" s="287">
        <v>22987.97</v>
      </c>
      <c r="D59" s="290">
        <v>1</v>
      </c>
      <c r="E59" s="293" t="s">
        <v>285</v>
      </c>
      <c r="F59" s="108" t="s">
        <v>5</v>
      </c>
      <c r="G59" s="101" t="s">
        <v>333</v>
      </c>
      <c r="H59" s="100" t="s">
        <v>6</v>
      </c>
      <c r="I59" s="109">
        <v>9584676</v>
      </c>
      <c r="J59" s="100" t="s">
        <v>325</v>
      </c>
      <c r="K59" s="164" t="s">
        <v>220</v>
      </c>
    </row>
    <row r="60" spans="1:13" ht="30" x14ac:dyDescent="0.25">
      <c r="A60" s="285"/>
      <c r="B60" s="345"/>
      <c r="C60" s="288"/>
      <c r="D60" s="291"/>
      <c r="E60" s="294"/>
      <c r="F60" s="306" t="s">
        <v>7</v>
      </c>
      <c r="G60" s="309">
        <v>84769688</v>
      </c>
      <c r="H60" s="103" t="s">
        <v>8</v>
      </c>
      <c r="I60" s="104" t="s">
        <v>218</v>
      </c>
      <c r="J60" s="103" t="s">
        <v>324</v>
      </c>
      <c r="K60" s="111" t="s">
        <v>221</v>
      </c>
    </row>
    <row r="61" spans="1:13" ht="129.75" customHeight="1" x14ac:dyDescent="0.25">
      <c r="A61" s="285"/>
      <c r="B61" s="345"/>
      <c r="C61" s="288"/>
      <c r="D61" s="291"/>
      <c r="E61" s="294"/>
      <c r="F61" s="307"/>
      <c r="G61" s="310"/>
      <c r="H61" s="165" t="s">
        <v>9</v>
      </c>
      <c r="I61" s="104" t="s">
        <v>222</v>
      </c>
      <c r="J61" s="116" t="s">
        <v>10</v>
      </c>
      <c r="K61" s="112" t="s">
        <v>223</v>
      </c>
    </row>
    <row r="62" spans="1:13" ht="29.25" customHeight="1" x14ac:dyDescent="0.25">
      <c r="A62" s="285"/>
      <c r="B62" s="345"/>
      <c r="C62" s="288"/>
      <c r="D62" s="291"/>
      <c r="E62" s="294"/>
      <c r="F62" s="307"/>
      <c r="G62" s="310"/>
      <c r="H62" s="103" t="s">
        <v>11</v>
      </c>
      <c r="I62" s="104" t="s">
        <v>219</v>
      </c>
      <c r="J62" s="103" t="s">
        <v>296</v>
      </c>
      <c r="K62" s="111" t="s">
        <v>224</v>
      </c>
      <c r="M62" s="117"/>
    </row>
    <row r="63" spans="1:13" ht="15.75" thickBot="1" x14ac:dyDescent="0.3">
      <c r="A63" s="286"/>
      <c r="B63" s="346"/>
      <c r="C63" s="289"/>
      <c r="D63" s="292"/>
      <c r="E63" s="295"/>
      <c r="F63" s="308"/>
      <c r="G63" s="311"/>
      <c r="H63" s="107" t="s">
        <v>12</v>
      </c>
      <c r="I63" s="113" t="s">
        <v>201</v>
      </c>
      <c r="J63" s="107"/>
      <c r="K63" s="114"/>
      <c r="M63" s="117"/>
    </row>
    <row r="64" spans="1:13" x14ac:dyDescent="0.25">
      <c r="A64" s="284" t="s">
        <v>217</v>
      </c>
      <c r="B64" s="344">
        <f>+C64*D64</f>
        <v>65000</v>
      </c>
      <c r="C64" s="287">
        <f>65000</f>
        <v>65000</v>
      </c>
      <c r="D64" s="290">
        <v>1</v>
      </c>
      <c r="E64" s="293" t="s">
        <v>285</v>
      </c>
      <c r="F64" s="108" t="s">
        <v>5</v>
      </c>
      <c r="G64" s="101" t="s">
        <v>243</v>
      </c>
      <c r="H64" s="100" t="s">
        <v>6</v>
      </c>
      <c r="I64" s="109">
        <v>9585559</v>
      </c>
      <c r="J64" s="100" t="s">
        <v>325</v>
      </c>
      <c r="K64" s="164" t="s">
        <v>244</v>
      </c>
    </row>
    <row r="65" spans="1:13" ht="30" x14ac:dyDescent="0.25">
      <c r="A65" s="285"/>
      <c r="B65" s="345"/>
      <c r="C65" s="288"/>
      <c r="D65" s="291"/>
      <c r="E65" s="294"/>
      <c r="F65" s="306" t="s">
        <v>7</v>
      </c>
      <c r="G65" s="309">
        <v>7351267</v>
      </c>
      <c r="H65" s="103" t="s">
        <v>8</v>
      </c>
      <c r="I65" s="104" t="s">
        <v>245</v>
      </c>
      <c r="J65" s="103" t="s">
        <v>324</v>
      </c>
      <c r="K65" s="111" t="s">
        <v>221</v>
      </c>
    </row>
    <row r="66" spans="1:13" ht="92.25" customHeight="1" x14ac:dyDescent="0.25">
      <c r="A66" s="285"/>
      <c r="B66" s="345"/>
      <c r="C66" s="288"/>
      <c r="D66" s="291"/>
      <c r="E66" s="294"/>
      <c r="F66" s="307"/>
      <c r="G66" s="310"/>
      <c r="H66" s="165" t="s">
        <v>9</v>
      </c>
      <c r="I66" s="118" t="s">
        <v>246</v>
      </c>
      <c r="J66" s="116" t="s">
        <v>10</v>
      </c>
      <c r="K66" s="112" t="s">
        <v>283</v>
      </c>
    </row>
    <row r="67" spans="1:13" ht="34.5" customHeight="1" x14ac:dyDescent="0.25">
      <c r="A67" s="285"/>
      <c r="B67" s="345"/>
      <c r="C67" s="288"/>
      <c r="D67" s="291"/>
      <c r="E67" s="294"/>
      <c r="F67" s="307"/>
      <c r="G67" s="310"/>
      <c r="H67" s="103" t="s">
        <v>11</v>
      </c>
      <c r="I67" s="104" t="s">
        <v>247</v>
      </c>
      <c r="J67" s="103" t="s">
        <v>296</v>
      </c>
      <c r="K67" s="166" t="s">
        <v>272</v>
      </c>
      <c r="M67" s="117"/>
    </row>
    <row r="68" spans="1:13" ht="15.75" thickBot="1" x14ac:dyDescent="0.3">
      <c r="A68" s="286"/>
      <c r="B68" s="346"/>
      <c r="C68" s="289"/>
      <c r="D68" s="292"/>
      <c r="E68" s="295"/>
      <c r="F68" s="308"/>
      <c r="G68" s="311"/>
      <c r="H68" s="107" t="s">
        <v>12</v>
      </c>
      <c r="I68" s="113" t="s">
        <v>201</v>
      </c>
      <c r="J68" s="107"/>
      <c r="K68" s="114"/>
      <c r="M68" s="117"/>
    </row>
    <row r="69" spans="1:13" ht="46.5" customHeight="1" x14ac:dyDescent="0.25">
      <c r="A69" s="284" t="s">
        <v>217</v>
      </c>
      <c r="B69" s="344">
        <f>+C69*D69</f>
        <v>23000</v>
      </c>
      <c r="C69" s="287">
        <f>23000</f>
        <v>23000</v>
      </c>
      <c r="D69" s="290">
        <v>1</v>
      </c>
      <c r="E69" s="293" t="s">
        <v>285</v>
      </c>
      <c r="F69" s="108" t="s">
        <v>5</v>
      </c>
      <c r="G69" s="101" t="s">
        <v>248</v>
      </c>
      <c r="H69" s="100" t="s">
        <v>6</v>
      </c>
      <c r="I69" s="109">
        <v>9585451</v>
      </c>
      <c r="J69" s="100" t="s">
        <v>325</v>
      </c>
      <c r="K69" s="164" t="s">
        <v>252</v>
      </c>
    </row>
    <row r="70" spans="1:13" ht="30" x14ac:dyDescent="0.25">
      <c r="A70" s="285"/>
      <c r="B70" s="345"/>
      <c r="C70" s="288"/>
      <c r="D70" s="291"/>
      <c r="E70" s="294"/>
      <c r="F70" s="306" t="s">
        <v>7</v>
      </c>
      <c r="G70" s="309">
        <v>12515922</v>
      </c>
      <c r="H70" s="103" t="s">
        <v>8</v>
      </c>
      <c r="I70" s="104" t="s">
        <v>249</v>
      </c>
      <c r="J70" s="103" t="s">
        <v>324</v>
      </c>
      <c r="K70" s="111" t="s">
        <v>221</v>
      </c>
    </row>
    <row r="71" spans="1:13" ht="135.75" customHeight="1" x14ac:dyDescent="0.25">
      <c r="A71" s="285"/>
      <c r="B71" s="345"/>
      <c r="C71" s="288"/>
      <c r="D71" s="291"/>
      <c r="E71" s="294"/>
      <c r="F71" s="307"/>
      <c r="G71" s="310"/>
      <c r="H71" s="105" t="s">
        <v>9</v>
      </c>
      <c r="I71" s="104" t="s">
        <v>250</v>
      </c>
      <c r="J71" s="103" t="s">
        <v>10</v>
      </c>
      <c r="K71" s="112" t="s">
        <v>284</v>
      </c>
      <c r="M71" s="119"/>
    </row>
    <row r="72" spans="1:13" ht="29.25" customHeight="1" x14ac:dyDescent="0.25">
      <c r="A72" s="285"/>
      <c r="B72" s="345"/>
      <c r="C72" s="288"/>
      <c r="D72" s="291"/>
      <c r="E72" s="294"/>
      <c r="F72" s="307"/>
      <c r="G72" s="310"/>
      <c r="H72" s="103" t="s">
        <v>11</v>
      </c>
      <c r="I72" s="104" t="s">
        <v>251</v>
      </c>
      <c r="J72" s="103" t="s">
        <v>296</v>
      </c>
      <c r="K72" s="111" t="s">
        <v>271</v>
      </c>
      <c r="M72" s="117"/>
    </row>
    <row r="73" spans="1:13" ht="18.75" customHeight="1" thickBot="1" x14ac:dyDescent="0.3">
      <c r="A73" s="286"/>
      <c r="B73" s="346"/>
      <c r="C73" s="289"/>
      <c r="D73" s="292"/>
      <c r="E73" s="295"/>
      <c r="F73" s="308"/>
      <c r="G73" s="311"/>
      <c r="H73" s="107" t="s">
        <v>12</v>
      </c>
      <c r="I73" s="113" t="s">
        <v>201</v>
      </c>
      <c r="J73" s="107"/>
      <c r="K73" s="114"/>
      <c r="M73" s="117"/>
    </row>
    <row r="74" spans="1:13" ht="64.5" customHeight="1" x14ac:dyDescent="0.25">
      <c r="A74" s="284" t="s">
        <v>256</v>
      </c>
      <c r="B74" s="344">
        <f>+C74*D74</f>
        <v>1140</v>
      </c>
      <c r="C74" s="287">
        <v>1140</v>
      </c>
      <c r="D74" s="290">
        <v>1</v>
      </c>
      <c r="E74" s="293" t="s">
        <v>288</v>
      </c>
      <c r="F74" s="108" t="s">
        <v>5</v>
      </c>
      <c r="G74" s="101" t="s">
        <v>253</v>
      </c>
      <c r="H74" s="100" t="s">
        <v>6</v>
      </c>
      <c r="I74" s="109" t="s">
        <v>213</v>
      </c>
      <c r="J74" s="100" t="s">
        <v>325</v>
      </c>
      <c r="K74" s="110" t="s">
        <v>327</v>
      </c>
    </row>
    <row r="75" spans="1:13" x14ac:dyDescent="0.25">
      <c r="A75" s="285"/>
      <c r="B75" s="345"/>
      <c r="C75" s="288"/>
      <c r="D75" s="291"/>
      <c r="E75" s="294"/>
      <c r="F75" s="306" t="s">
        <v>7</v>
      </c>
      <c r="G75" s="309">
        <v>8254931</v>
      </c>
      <c r="H75" s="103" t="s">
        <v>8</v>
      </c>
      <c r="I75" s="104"/>
      <c r="J75" s="103" t="s">
        <v>324</v>
      </c>
      <c r="K75" s="111" t="s">
        <v>254</v>
      </c>
    </row>
    <row r="76" spans="1:13" ht="174" customHeight="1" x14ac:dyDescent="0.25">
      <c r="A76" s="285"/>
      <c r="B76" s="345"/>
      <c r="C76" s="288"/>
      <c r="D76" s="291"/>
      <c r="E76" s="294"/>
      <c r="F76" s="307"/>
      <c r="G76" s="310"/>
      <c r="H76" s="105" t="s">
        <v>9</v>
      </c>
      <c r="I76" s="104" t="s">
        <v>213</v>
      </c>
      <c r="J76" s="103" t="s">
        <v>10</v>
      </c>
      <c r="K76" s="112" t="s">
        <v>255</v>
      </c>
    </row>
    <row r="77" spans="1:13" ht="29.25" customHeight="1" x14ac:dyDescent="0.25">
      <c r="A77" s="285"/>
      <c r="B77" s="345"/>
      <c r="C77" s="288"/>
      <c r="D77" s="291"/>
      <c r="E77" s="294"/>
      <c r="F77" s="307"/>
      <c r="G77" s="310"/>
      <c r="H77" s="103" t="s">
        <v>11</v>
      </c>
      <c r="I77" s="104" t="s">
        <v>213</v>
      </c>
      <c r="J77" s="103" t="s">
        <v>296</v>
      </c>
      <c r="K77" s="106" t="s">
        <v>273</v>
      </c>
      <c r="M77" s="117"/>
    </row>
    <row r="78" spans="1:13" ht="22.5" customHeight="1" thickBot="1" x14ac:dyDescent="0.3">
      <c r="A78" s="286"/>
      <c r="B78" s="346"/>
      <c r="C78" s="289"/>
      <c r="D78" s="292"/>
      <c r="E78" s="295"/>
      <c r="F78" s="308"/>
      <c r="G78" s="311"/>
      <c r="H78" s="107" t="s">
        <v>12</v>
      </c>
      <c r="I78" s="113" t="s">
        <v>213</v>
      </c>
      <c r="J78" s="107"/>
      <c r="K78" s="114"/>
      <c r="M78" s="117"/>
    </row>
    <row r="79" spans="1:13" ht="78.75" customHeight="1" x14ac:dyDescent="0.25">
      <c r="A79" s="284" t="s">
        <v>256</v>
      </c>
      <c r="B79" s="344">
        <f>+C79*D79</f>
        <v>1800</v>
      </c>
      <c r="C79" s="287">
        <v>60</v>
      </c>
      <c r="D79" s="290">
        <v>30</v>
      </c>
      <c r="E79" s="293" t="s">
        <v>338</v>
      </c>
      <c r="F79" s="108" t="s">
        <v>5</v>
      </c>
      <c r="G79" s="101" t="s">
        <v>339</v>
      </c>
      <c r="H79" s="100" t="s">
        <v>6</v>
      </c>
      <c r="I79" s="109" t="s">
        <v>213</v>
      </c>
      <c r="J79" s="100" t="s">
        <v>325</v>
      </c>
      <c r="K79" s="110" t="s">
        <v>213</v>
      </c>
    </row>
    <row r="80" spans="1:13" x14ac:dyDescent="0.25">
      <c r="A80" s="285"/>
      <c r="B80" s="345"/>
      <c r="C80" s="288"/>
      <c r="D80" s="291"/>
      <c r="E80" s="294"/>
      <c r="F80" s="296" t="s">
        <v>7</v>
      </c>
      <c r="G80" s="299">
        <v>6121810</v>
      </c>
      <c r="H80" s="103" t="s">
        <v>8</v>
      </c>
      <c r="I80" s="104" t="s">
        <v>213</v>
      </c>
      <c r="J80" s="103" t="s">
        <v>324</v>
      </c>
      <c r="K80" s="111" t="s">
        <v>213</v>
      </c>
    </row>
    <row r="81" spans="1:13" ht="132.75" customHeight="1" x14ac:dyDescent="0.25">
      <c r="A81" s="285"/>
      <c r="B81" s="345"/>
      <c r="C81" s="288"/>
      <c r="D81" s="291"/>
      <c r="E81" s="294"/>
      <c r="F81" s="297"/>
      <c r="G81" s="300"/>
      <c r="H81" s="105" t="s">
        <v>9</v>
      </c>
      <c r="I81" s="104" t="s">
        <v>213</v>
      </c>
      <c r="J81" s="103" t="s">
        <v>10</v>
      </c>
      <c r="K81" s="112" t="s">
        <v>390</v>
      </c>
    </row>
    <row r="82" spans="1:13" ht="29.25" customHeight="1" x14ac:dyDescent="0.25">
      <c r="A82" s="285"/>
      <c r="B82" s="345"/>
      <c r="C82" s="288"/>
      <c r="D82" s="291"/>
      <c r="E82" s="294"/>
      <c r="F82" s="297"/>
      <c r="G82" s="300"/>
      <c r="H82" s="103" t="s">
        <v>11</v>
      </c>
      <c r="I82" s="104" t="s">
        <v>213</v>
      </c>
      <c r="J82" s="103" t="s">
        <v>296</v>
      </c>
      <c r="K82" s="106" t="s">
        <v>213</v>
      </c>
      <c r="M82" s="117"/>
    </row>
    <row r="83" spans="1:13" ht="15.75" thickBot="1" x14ac:dyDescent="0.3">
      <c r="A83" s="286"/>
      <c r="B83" s="346"/>
      <c r="C83" s="289"/>
      <c r="D83" s="292"/>
      <c r="E83" s="295"/>
      <c r="F83" s="298"/>
      <c r="G83" s="301"/>
      <c r="H83" s="107" t="s">
        <v>12</v>
      </c>
      <c r="I83" s="113" t="s">
        <v>213</v>
      </c>
      <c r="J83" s="107"/>
      <c r="K83" s="114"/>
      <c r="M83" s="117"/>
    </row>
    <row r="84" spans="1:13" ht="78.75" customHeight="1" x14ac:dyDescent="0.25">
      <c r="A84" s="284" t="s">
        <v>256</v>
      </c>
      <c r="B84" s="344">
        <f>+C84*D84</f>
        <v>4094</v>
      </c>
      <c r="C84" s="287">
        <v>89</v>
      </c>
      <c r="D84" s="290">
        <v>46</v>
      </c>
      <c r="E84" s="293" t="s">
        <v>338</v>
      </c>
      <c r="F84" s="108" t="s">
        <v>5</v>
      </c>
      <c r="G84" s="101" t="s">
        <v>339</v>
      </c>
      <c r="H84" s="100" t="s">
        <v>6</v>
      </c>
      <c r="I84" s="109" t="s">
        <v>213</v>
      </c>
      <c r="J84" s="100" t="s">
        <v>325</v>
      </c>
      <c r="K84" s="110" t="s">
        <v>213</v>
      </c>
    </row>
    <row r="85" spans="1:13" x14ac:dyDescent="0.25">
      <c r="A85" s="285"/>
      <c r="B85" s="345"/>
      <c r="C85" s="288"/>
      <c r="D85" s="291"/>
      <c r="E85" s="294"/>
      <c r="F85" s="296" t="s">
        <v>7</v>
      </c>
      <c r="G85" s="299">
        <v>6121810</v>
      </c>
      <c r="H85" s="103" t="s">
        <v>8</v>
      </c>
      <c r="I85" s="104" t="s">
        <v>213</v>
      </c>
      <c r="J85" s="103" t="s">
        <v>324</v>
      </c>
      <c r="K85" s="111" t="s">
        <v>213</v>
      </c>
    </row>
    <row r="86" spans="1:13" ht="162.75" customHeight="1" x14ac:dyDescent="0.25">
      <c r="A86" s="285"/>
      <c r="B86" s="345"/>
      <c r="C86" s="288"/>
      <c r="D86" s="291"/>
      <c r="E86" s="294"/>
      <c r="F86" s="297"/>
      <c r="G86" s="300"/>
      <c r="H86" s="105" t="s">
        <v>9</v>
      </c>
      <c r="I86" s="104" t="s">
        <v>213</v>
      </c>
      <c r="J86" s="103" t="s">
        <v>10</v>
      </c>
      <c r="K86" s="112" t="s">
        <v>393</v>
      </c>
    </row>
    <row r="87" spans="1:13" ht="29.25" customHeight="1" x14ac:dyDescent="0.25">
      <c r="A87" s="285"/>
      <c r="B87" s="345"/>
      <c r="C87" s="288"/>
      <c r="D87" s="291"/>
      <c r="E87" s="294"/>
      <c r="F87" s="297"/>
      <c r="G87" s="300"/>
      <c r="H87" s="103" t="s">
        <v>11</v>
      </c>
      <c r="I87" s="104" t="s">
        <v>213</v>
      </c>
      <c r="J87" s="103" t="s">
        <v>296</v>
      </c>
      <c r="K87" s="106" t="s">
        <v>213</v>
      </c>
      <c r="M87" s="117"/>
    </row>
    <row r="88" spans="1:13" ht="15.75" thickBot="1" x14ac:dyDescent="0.3">
      <c r="A88" s="286"/>
      <c r="B88" s="346"/>
      <c r="C88" s="289"/>
      <c r="D88" s="292"/>
      <c r="E88" s="295"/>
      <c r="F88" s="298"/>
      <c r="G88" s="301"/>
      <c r="H88" s="107" t="s">
        <v>12</v>
      </c>
      <c r="I88" s="113" t="s">
        <v>213</v>
      </c>
      <c r="J88" s="107"/>
      <c r="K88" s="114"/>
      <c r="M88" s="117"/>
    </row>
    <row r="89" spans="1:13" ht="78.75" customHeight="1" x14ac:dyDescent="0.25">
      <c r="A89" s="284" t="s">
        <v>256</v>
      </c>
      <c r="B89" s="344">
        <f>+C89*D89</f>
        <v>3849.72</v>
      </c>
      <c r="C89" s="287">
        <v>91.66</v>
      </c>
      <c r="D89" s="290">
        <v>42</v>
      </c>
      <c r="E89" s="293" t="s">
        <v>338</v>
      </c>
      <c r="F89" s="108" t="s">
        <v>5</v>
      </c>
      <c r="G89" s="101" t="s">
        <v>396</v>
      </c>
      <c r="H89" s="100" t="s">
        <v>6</v>
      </c>
      <c r="I89" s="109" t="s">
        <v>213</v>
      </c>
      <c r="J89" s="100" t="s">
        <v>325</v>
      </c>
      <c r="K89" s="110" t="s">
        <v>213</v>
      </c>
    </row>
    <row r="90" spans="1:13" x14ac:dyDescent="0.25">
      <c r="A90" s="285"/>
      <c r="B90" s="345"/>
      <c r="C90" s="288"/>
      <c r="D90" s="291"/>
      <c r="E90" s="294"/>
      <c r="F90" s="296" t="s">
        <v>7</v>
      </c>
      <c r="G90" s="299">
        <v>33480788</v>
      </c>
      <c r="H90" s="103" t="s">
        <v>8</v>
      </c>
      <c r="I90" s="104" t="s">
        <v>213</v>
      </c>
      <c r="J90" s="103" t="s">
        <v>324</v>
      </c>
      <c r="K90" s="111" t="s">
        <v>213</v>
      </c>
    </row>
    <row r="91" spans="1:13" ht="162.75" customHeight="1" x14ac:dyDescent="0.25">
      <c r="A91" s="285"/>
      <c r="B91" s="345"/>
      <c r="C91" s="288"/>
      <c r="D91" s="291"/>
      <c r="E91" s="294"/>
      <c r="F91" s="297"/>
      <c r="G91" s="300"/>
      <c r="H91" s="105" t="s">
        <v>9</v>
      </c>
      <c r="I91" s="104" t="s">
        <v>213</v>
      </c>
      <c r="J91" s="103" t="s">
        <v>10</v>
      </c>
      <c r="K91" s="112" t="s">
        <v>395</v>
      </c>
    </row>
    <row r="92" spans="1:13" ht="29.25" customHeight="1" x14ac:dyDescent="0.25">
      <c r="A92" s="285"/>
      <c r="B92" s="345"/>
      <c r="C92" s="288"/>
      <c r="D92" s="291"/>
      <c r="E92" s="294"/>
      <c r="F92" s="297"/>
      <c r="G92" s="300"/>
      <c r="H92" s="103" t="s">
        <v>11</v>
      </c>
      <c r="I92" s="104" t="s">
        <v>213</v>
      </c>
      <c r="J92" s="103" t="s">
        <v>296</v>
      </c>
      <c r="K92" s="106" t="s">
        <v>213</v>
      </c>
      <c r="M92" s="117"/>
    </row>
    <row r="93" spans="1:13" ht="15.75" thickBot="1" x14ac:dyDescent="0.3">
      <c r="A93" s="286"/>
      <c r="B93" s="346"/>
      <c r="C93" s="289"/>
      <c r="D93" s="292"/>
      <c r="E93" s="295"/>
      <c r="F93" s="298"/>
      <c r="G93" s="301"/>
      <c r="H93" s="107" t="s">
        <v>12</v>
      </c>
      <c r="I93" s="113" t="s">
        <v>213</v>
      </c>
      <c r="J93" s="107"/>
      <c r="K93" s="114"/>
      <c r="M93" s="117"/>
    </row>
    <row r="94" spans="1:13" ht="78.75" customHeight="1" x14ac:dyDescent="0.25">
      <c r="A94" s="284" t="s">
        <v>256</v>
      </c>
      <c r="B94" s="344">
        <f>+C94*D94</f>
        <v>3372</v>
      </c>
      <c r="C94" s="287">
        <v>3372</v>
      </c>
      <c r="D94" s="290">
        <v>1</v>
      </c>
      <c r="E94" s="293" t="s">
        <v>400</v>
      </c>
      <c r="F94" s="108" t="s">
        <v>5</v>
      </c>
      <c r="G94" s="101" t="s">
        <v>399</v>
      </c>
      <c r="H94" s="100" t="s">
        <v>6</v>
      </c>
      <c r="I94" s="109" t="s">
        <v>213</v>
      </c>
      <c r="J94" s="100" t="s">
        <v>325</v>
      </c>
      <c r="K94" s="110" t="s">
        <v>213</v>
      </c>
    </row>
    <row r="95" spans="1:13" x14ac:dyDescent="0.25">
      <c r="A95" s="285"/>
      <c r="B95" s="345"/>
      <c r="C95" s="288"/>
      <c r="D95" s="291"/>
      <c r="E95" s="294"/>
      <c r="F95" s="296" t="s">
        <v>7</v>
      </c>
      <c r="G95" s="299">
        <v>1045121</v>
      </c>
      <c r="H95" s="103" t="s">
        <v>8</v>
      </c>
      <c r="I95" s="104" t="s">
        <v>213</v>
      </c>
      <c r="J95" s="103" t="s">
        <v>324</v>
      </c>
      <c r="K95" s="111" t="s">
        <v>213</v>
      </c>
    </row>
    <row r="96" spans="1:13" ht="162.75" customHeight="1" x14ac:dyDescent="0.25">
      <c r="A96" s="285"/>
      <c r="B96" s="345"/>
      <c r="C96" s="288"/>
      <c r="D96" s="291"/>
      <c r="E96" s="294"/>
      <c r="F96" s="297"/>
      <c r="G96" s="300"/>
      <c r="H96" s="105" t="s">
        <v>9</v>
      </c>
      <c r="I96" s="104" t="s">
        <v>213</v>
      </c>
      <c r="J96" s="103" t="s">
        <v>10</v>
      </c>
      <c r="K96" s="112" t="s">
        <v>398</v>
      </c>
    </row>
    <row r="97" spans="1:13" ht="29.25" customHeight="1" x14ac:dyDescent="0.25">
      <c r="A97" s="285"/>
      <c r="B97" s="345"/>
      <c r="C97" s="288"/>
      <c r="D97" s="291"/>
      <c r="E97" s="294"/>
      <c r="F97" s="297"/>
      <c r="G97" s="300"/>
      <c r="H97" s="103" t="s">
        <v>11</v>
      </c>
      <c r="I97" s="104" t="s">
        <v>213</v>
      </c>
      <c r="J97" s="103" t="s">
        <v>296</v>
      </c>
      <c r="K97" s="106" t="s">
        <v>213</v>
      </c>
      <c r="M97" s="117"/>
    </row>
    <row r="98" spans="1:13" ht="15.75" thickBot="1" x14ac:dyDescent="0.3">
      <c r="A98" s="286"/>
      <c r="B98" s="346"/>
      <c r="C98" s="289"/>
      <c r="D98" s="292"/>
      <c r="E98" s="295"/>
      <c r="F98" s="298"/>
      <c r="G98" s="301"/>
      <c r="H98" s="107" t="s">
        <v>12</v>
      </c>
      <c r="I98" s="113" t="s">
        <v>213</v>
      </c>
      <c r="J98" s="107"/>
      <c r="K98" s="114"/>
      <c r="M98" s="117"/>
    </row>
    <row r="99" spans="1:13" ht="78.75" customHeight="1" x14ac:dyDescent="0.25">
      <c r="A99" s="284" t="s">
        <v>256</v>
      </c>
      <c r="B99" s="344">
        <f>+C99*D99</f>
        <v>16098</v>
      </c>
      <c r="C99" s="287">
        <v>16098</v>
      </c>
      <c r="D99" s="290">
        <v>1</v>
      </c>
      <c r="E99" s="293" t="s">
        <v>435</v>
      </c>
      <c r="F99" s="108" t="s">
        <v>5</v>
      </c>
      <c r="G99" s="101" t="s">
        <v>402</v>
      </c>
      <c r="H99" s="100" t="s">
        <v>6</v>
      </c>
      <c r="I99" s="109" t="s">
        <v>213</v>
      </c>
      <c r="J99" s="100" t="s">
        <v>325</v>
      </c>
      <c r="K99" s="110" t="s">
        <v>213</v>
      </c>
    </row>
    <row r="100" spans="1:13" x14ac:dyDescent="0.25">
      <c r="A100" s="285"/>
      <c r="B100" s="345"/>
      <c r="C100" s="288"/>
      <c r="D100" s="291"/>
      <c r="E100" s="294"/>
      <c r="F100" s="296" t="s">
        <v>7</v>
      </c>
      <c r="G100" s="299">
        <v>43193749</v>
      </c>
      <c r="H100" s="103" t="s">
        <v>8</v>
      </c>
      <c r="I100" s="104" t="s">
        <v>213</v>
      </c>
      <c r="J100" s="103" t="s">
        <v>324</v>
      </c>
      <c r="K100" s="111" t="s">
        <v>213</v>
      </c>
    </row>
    <row r="101" spans="1:13" ht="162.75" customHeight="1" x14ac:dyDescent="0.25">
      <c r="A101" s="285"/>
      <c r="B101" s="345"/>
      <c r="C101" s="288"/>
      <c r="D101" s="291"/>
      <c r="E101" s="294"/>
      <c r="F101" s="297"/>
      <c r="G101" s="300"/>
      <c r="H101" s="105" t="s">
        <v>9</v>
      </c>
      <c r="I101" s="104" t="s">
        <v>213</v>
      </c>
      <c r="J101" s="103" t="s">
        <v>10</v>
      </c>
      <c r="K101" s="112" t="s">
        <v>401</v>
      </c>
    </row>
    <row r="102" spans="1:13" ht="29.25" customHeight="1" x14ac:dyDescent="0.25">
      <c r="A102" s="285"/>
      <c r="B102" s="345"/>
      <c r="C102" s="288"/>
      <c r="D102" s="291"/>
      <c r="E102" s="294"/>
      <c r="F102" s="297"/>
      <c r="G102" s="300"/>
      <c r="H102" s="103" t="s">
        <v>11</v>
      </c>
      <c r="I102" s="104" t="s">
        <v>213</v>
      </c>
      <c r="J102" s="103" t="s">
        <v>296</v>
      </c>
      <c r="K102" s="106" t="s">
        <v>213</v>
      </c>
      <c r="M102" s="117"/>
    </row>
    <row r="103" spans="1:13" ht="15.75" thickBot="1" x14ac:dyDescent="0.3">
      <c r="A103" s="286"/>
      <c r="B103" s="346"/>
      <c r="C103" s="289"/>
      <c r="D103" s="292"/>
      <c r="E103" s="295"/>
      <c r="F103" s="298"/>
      <c r="G103" s="301"/>
      <c r="H103" s="107" t="s">
        <v>12</v>
      </c>
      <c r="I103" s="113" t="s">
        <v>213</v>
      </c>
      <c r="J103" s="107"/>
      <c r="K103" s="114"/>
      <c r="M103" s="117"/>
    </row>
    <row r="104" spans="1:13" ht="78.75" customHeight="1" x14ac:dyDescent="0.25">
      <c r="A104" s="284" t="s">
        <v>256</v>
      </c>
      <c r="B104" s="344">
        <f>+C104*D104</f>
        <v>6265</v>
      </c>
      <c r="C104" s="287">
        <v>895</v>
      </c>
      <c r="D104" s="290">
        <v>7</v>
      </c>
      <c r="E104" s="293" t="s">
        <v>410</v>
      </c>
      <c r="F104" s="108" t="s">
        <v>5</v>
      </c>
      <c r="G104" s="101" t="s">
        <v>404</v>
      </c>
      <c r="H104" s="100" t="s">
        <v>6</v>
      </c>
      <c r="I104" s="109" t="s">
        <v>213</v>
      </c>
      <c r="J104" s="100" t="s">
        <v>325</v>
      </c>
      <c r="K104" s="110" t="s">
        <v>213</v>
      </c>
    </row>
    <row r="105" spans="1:13" x14ac:dyDescent="0.25">
      <c r="A105" s="285"/>
      <c r="B105" s="345"/>
      <c r="C105" s="288"/>
      <c r="D105" s="291"/>
      <c r="E105" s="294"/>
      <c r="F105" s="296" t="s">
        <v>7</v>
      </c>
      <c r="G105" s="299">
        <v>82086001</v>
      </c>
      <c r="H105" s="103" t="s">
        <v>8</v>
      </c>
      <c r="I105" s="104" t="s">
        <v>213</v>
      </c>
      <c r="J105" s="103" t="s">
        <v>324</v>
      </c>
      <c r="K105" s="111" t="s">
        <v>213</v>
      </c>
    </row>
    <row r="106" spans="1:13" ht="162.75" customHeight="1" x14ac:dyDescent="0.25">
      <c r="A106" s="285"/>
      <c r="B106" s="345"/>
      <c r="C106" s="288"/>
      <c r="D106" s="291"/>
      <c r="E106" s="294"/>
      <c r="F106" s="297"/>
      <c r="G106" s="300"/>
      <c r="H106" s="105" t="s">
        <v>9</v>
      </c>
      <c r="I106" s="104" t="s">
        <v>213</v>
      </c>
      <c r="J106" s="103" t="s">
        <v>10</v>
      </c>
      <c r="K106" s="112" t="s">
        <v>403</v>
      </c>
    </row>
    <row r="107" spans="1:13" ht="29.25" customHeight="1" x14ac:dyDescent="0.25">
      <c r="A107" s="285"/>
      <c r="B107" s="345"/>
      <c r="C107" s="288"/>
      <c r="D107" s="291"/>
      <c r="E107" s="294"/>
      <c r="F107" s="297"/>
      <c r="G107" s="300"/>
      <c r="H107" s="103" t="s">
        <v>11</v>
      </c>
      <c r="I107" s="104" t="s">
        <v>213</v>
      </c>
      <c r="J107" s="103" t="s">
        <v>296</v>
      </c>
      <c r="K107" s="106" t="s">
        <v>213</v>
      </c>
      <c r="M107" s="117"/>
    </row>
    <row r="108" spans="1:13" ht="15.75" thickBot="1" x14ac:dyDescent="0.3">
      <c r="A108" s="286"/>
      <c r="B108" s="346"/>
      <c r="C108" s="289"/>
      <c r="D108" s="292"/>
      <c r="E108" s="295"/>
      <c r="F108" s="298"/>
      <c r="G108" s="301"/>
      <c r="H108" s="107" t="s">
        <v>12</v>
      </c>
      <c r="I108" s="113" t="s">
        <v>213</v>
      </c>
      <c r="J108" s="107"/>
      <c r="K108" s="114"/>
      <c r="M108" s="117"/>
    </row>
    <row r="109" spans="1:13" ht="78.75" customHeight="1" x14ac:dyDescent="0.25">
      <c r="A109" s="284" t="s">
        <v>256</v>
      </c>
      <c r="B109" s="344">
        <f>+C109*D109</f>
        <v>1500</v>
      </c>
      <c r="C109" s="287">
        <v>12.5</v>
      </c>
      <c r="D109" s="290">
        <v>120</v>
      </c>
      <c r="E109" s="293" t="s">
        <v>409</v>
      </c>
      <c r="F109" s="108" t="s">
        <v>5</v>
      </c>
      <c r="G109" s="101" t="s">
        <v>339</v>
      </c>
      <c r="H109" s="100" t="s">
        <v>6</v>
      </c>
      <c r="I109" s="109" t="s">
        <v>213</v>
      </c>
      <c r="J109" s="100" t="s">
        <v>325</v>
      </c>
      <c r="K109" s="110" t="s">
        <v>213</v>
      </c>
    </row>
    <row r="110" spans="1:13" x14ac:dyDescent="0.25">
      <c r="A110" s="285"/>
      <c r="B110" s="345"/>
      <c r="C110" s="288"/>
      <c r="D110" s="291"/>
      <c r="E110" s="294"/>
      <c r="F110" s="296" t="s">
        <v>7</v>
      </c>
      <c r="G110" s="299">
        <v>6121810</v>
      </c>
      <c r="H110" s="103" t="s">
        <v>8</v>
      </c>
      <c r="I110" s="104" t="s">
        <v>213</v>
      </c>
      <c r="J110" s="103" t="s">
        <v>324</v>
      </c>
      <c r="K110" s="111" t="s">
        <v>213</v>
      </c>
    </row>
    <row r="111" spans="1:13" ht="162.75" customHeight="1" x14ac:dyDescent="0.25">
      <c r="A111" s="285"/>
      <c r="B111" s="345"/>
      <c r="C111" s="288"/>
      <c r="D111" s="291"/>
      <c r="E111" s="294"/>
      <c r="F111" s="297"/>
      <c r="G111" s="300"/>
      <c r="H111" s="105" t="s">
        <v>9</v>
      </c>
      <c r="I111" s="104" t="s">
        <v>213</v>
      </c>
      <c r="J111" s="103" t="s">
        <v>10</v>
      </c>
      <c r="K111" s="112" t="s">
        <v>407</v>
      </c>
    </row>
    <row r="112" spans="1:13" ht="29.25" customHeight="1" x14ac:dyDescent="0.25">
      <c r="A112" s="285"/>
      <c r="B112" s="345"/>
      <c r="C112" s="288"/>
      <c r="D112" s="291"/>
      <c r="E112" s="294"/>
      <c r="F112" s="297"/>
      <c r="G112" s="300"/>
      <c r="H112" s="103" t="s">
        <v>11</v>
      </c>
      <c r="I112" s="104" t="s">
        <v>213</v>
      </c>
      <c r="J112" s="103" t="s">
        <v>296</v>
      </c>
      <c r="K112" s="106" t="s">
        <v>213</v>
      </c>
      <c r="M112" s="117"/>
    </row>
    <row r="113" spans="1:13" ht="15.75" thickBot="1" x14ac:dyDescent="0.3">
      <c r="A113" s="286"/>
      <c r="B113" s="346"/>
      <c r="C113" s="289"/>
      <c r="D113" s="292"/>
      <c r="E113" s="295"/>
      <c r="F113" s="298"/>
      <c r="G113" s="301"/>
      <c r="H113" s="107" t="s">
        <v>12</v>
      </c>
      <c r="I113" s="113" t="s">
        <v>213</v>
      </c>
      <c r="J113" s="107"/>
      <c r="K113" s="114"/>
      <c r="M113" s="117"/>
    </row>
    <row r="114" spans="1:13" ht="78.75" customHeight="1" x14ac:dyDescent="0.25">
      <c r="A114" s="284" t="s">
        <v>256</v>
      </c>
      <c r="B114" s="344">
        <f>+C114*D114</f>
        <v>990</v>
      </c>
      <c r="C114" s="287">
        <v>33</v>
      </c>
      <c r="D114" s="290">
        <v>30</v>
      </c>
      <c r="E114" s="293" t="s">
        <v>409</v>
      </c>
      <c r="F114" s="108" t="s">
        <v>5</v>
      </c>
      <c r="G114" s="101" t="s">
        <v>339</v>
      </c>
      <c r="H114" s="100" t="s">
        <v>6</v>
      </c>
      <c r="I114" s="109" t="s">
        <v>213</v>
      </c>
      <c r="J114" s="100" t="s">
        <v>325</v>
      </c>
      <c r="K114" s="110" t="s">
        <v>213</v>
      </c>
    </row>
    <row r="115" spans="1:13" x14ac:dyDescent="0.25">
      <c r="A115" s="285"/>
      <c r="B115" s="345"/>
      <c r="C115" s="288"/>
      <c r="D115" s="291"/>
      <c r="E115" s="294"/>
      <c r="F115" s="296" t="s">
        <v>7</v>
      </c>
      <c r="G115" s="299">
        <v>6121810</v>
      </c>
      <c r="H115" s="103" t="s">
        <v>8</v>
      </c>
      <c r="I115" s="104" t="s">
        <v>213</v>
      </c>
      <c r="J115" s="103" t="s">
        <v>324</v>
      </c>
      <c r="K115" s="111" t="s">
        <v>213</v>
      </c>
    </row>
    <row r="116" spans="1:13" ht="162.75" customHeight="1" x14ac:dyDescent="0.25">
      <c r="A116" s="285"/>
      <c r="B116" s="345"/>
      <c r="C116" s="288"/>
      <c r="D116" s="291"/>
      <c r="E116" s="294"/>
      <c r="F116" s="297"/>
      <c r="G116" s="300"/>
      <c r="H116" s="105" t="s">
        <v>9</v>
      </c>
      <c r="I116" s="104" t="s">
        <v>213</v>
      </c>
      <c r="J116" s="103" t="s">
        <v>10</v>
      </c>
      <c r="K116" s="112" t="s">
        <v>408</v>
      </c>
    </row>
    <row r="117" spans="1:13" ht="29.25" customHeight="1" x14ac:dyDescent="0.25">
      <c r="A117" s="285"/>
      <c r="B117" s="345"/>
      <c r="C117" s="288"/>
      <c r="D117" s="291"/>
      <c r="E117" s="294"/>
      <c r="F117" s="297"/>
      <c r="G117" s="300"/>
      <c r="H117" s="103" t="s">
        <v>11</v>
      </c>
      <c r="I117" s="104" t="s">
        <v>213</v>
      </c>
      <c r="J117" s="103" t="s">
        <v>296</v>
      </c>
      <c r="K117" s="106" t="s">
        <v>213</v>
      </c>
      <c r="M117" s="117"/>
    </row>
    <row r="118" spans="1:13" ht="15.75" thickBot="1" x14ac:dyDescent="0.3">
      <c r="A118" s="286"/>
      <c r="B118" s="346"/>
      <c r="C118" s="289"/>
      <c r="D118" s="292"/>
      <c r="E118" s="295"/>
      <c r="F118" s="298"/>
      <c r="G118" s="301"/>
      <c r="H118" s="107" t="s">
        <v>12</v>
      </c>
      <c r="I118" s="113" t="s">
        <v>213</v>
      </c>
      <c r="J118" s="107"/>
      <c r="K118" s="114"/>
      <c r="M118" s="117"/>
    </row>
    <row r="119" spans="1:13" ht="78.75" customHeight="1" x14ac:dyDescent="0.25">
      <c r="A119" s="284" t="s">
        <v>256</v>
      </c>
      <c r="B119" s="344">
        <f>+C119*D119</f>
        <v>19500</v>
      </c>
      <c r="C119" s="287">
        <v>19500</v>
      </c>
      <c r="D119" s="290">
        <v>1</v>
      </c>
      <c r="E119" s="293" t="s">
        <v>400</v>
      </c>
      <c r="F119" s="108" t="s">
        <v>5</v>
      </c>
      <c r="G119" s="101" t="s">
        <v>399</v>
      </c>
      <c r="H119" s="100" t="s">
        <v>6</v>
      </c>
      <c r="I119" s="109" t="s">
        <v>213</v>
      </c>
      <c r="J119" s="100" t="s">
        <v>325</v>
      </c>
      <c r="K119" s="110" t="s">
        <v>213</v>
      </c>
    </row>
    <row r="120" spans="1:13" x14ac:dyDescent="0.25">
      <c r="A120" s="285"/>
      <c r="B120" s="345"/>
      <c r="C120" s="288"/>
      <c r="D120" s="291"/>
      <c r="E120" s="294"/>
      <c r="F120" s="296" t="s">
        <v>7</v>
      </c>
      <c r="G120" s="299">
        <v>1045121</v>
      </c>
      <c r="H120" s="103" t="s">
        <v>8</v>
      </c>
      <c r="I120" s="104" t="s">
        <v>213</v>
      </c>
      <c r="J120" s="103" t="s">
        <v>324</v>
      </c>
      <c r="K120" s="111" t="s">
        <v>213</v>
      </c>
    </row>
    <row r="121" spans="1:13" ht="162.75" customHeight="1" x14ac:dyDescent="0.25">
      <c r="A121" s="285"/>
      <c r="B121" s="345"/>
      <c r="C121" s="288"/>
      <c r="D121" s="291"/>
      <c r="E121" s="294"/>
      <c r="F121" s="297"/>
      <c r="G121" s="300"/>
      <c r="H121" s="105" t="s">
        <v>9</v>
      </c>
      <c r="I121" s="104" t="s">
        <v>213</v>
      </c>
      <c r="J121" s="103" t="s">
        <v>10</v>
      </c>
      <c r="K121" s="112" t="s">
        <v>417</v>
      </c>
    </row>
    <row r="122" spans="1:13" ht="29.25" customHeight="1" x14ac:dyDescent="0.25">
      <c r="A122" s="285"/>
      <c r="B122" s="345"/>
      <c r="C122" s="288"/>
      <c r="D122" s="291"/>
      <c r="E122" s="294"/>
      <c r="F122" s="297"/>
      <c r="G122" s="300"/>
      <c r="H122" s="103" t="s">
        <v>11</v>
      </c>
      <c r="I122" s="104" t="s">
        <v>213</v>
      </c>
      <c r="J122" s="103" t="s">
        <v>296</v>
      </c>
      <c r="K122" s="106" t="s">
        <v>213</v>
      </c>
      <c r="M122" s="117"/>
    </row>
    <row r="123" spans="1:13" ht="15.75" thickBot="1" x14ac:dyDescent="0.3">
      <c r="A123" s="286"/>
      <c r="B123" s="346"/>
      <c r="C123" s="289"/>
      <c r="D123" s="292"/>
      <c r="E123" s="295"/>
      <c r="F123" s="298"/>
      <c r="G123" s="301"/>
      <c r="H123" s="107" t="s">
        <v>12</v>
      </c>
      <c r="I123" s="113" t="s">
        <v>213</v>
      </c>
      <c r="J123" s="107"/>
      <c r="K123" s="114"/>
      <c r="M123" s="117"/>
    </row>
    <row r="124" spans="1:13" ht="78.75" customHeight="1" x14ac:dyDescent="0.25">
      <c r="A124" s="284" t="s">
        <v>256</v>
      </c>
      <c r="B124" s="344">
        <f>+C124*D124</f>
        <v>10400</v>
      </c>
      <c r="C124" s="287">
        <v>10400</v>
      </c>
      <c r="D124" s="290">
        <v>1</v>
      </c>
      <c r="E124" s="293" t="s">
        <v>419</v>
      </c>
      <c r="F124" s="108" t="s">
        <v>5</v>
      </c>
      <c r="G124" s="101" t="s">
        <v>420</v>
      </c>
      <c r="H124" s="100" t="s">
        <v>6</v>
      </c>
      <c r="I124" s="109" t="s">
        <v>213</v>
      </c>
      <c r="J124" s="100" t="s">
        <v>325</v>
      </c>
      <c r="K124" s="110" t="s">
        <v>213</v>
      </c>
    </row>
    <row r="125" spans="1:13" x14ac:dyDescent="0.25">
      <c r="A125" s="285"/>
      <c r="B125" s="345"/>
      <c r="C125" s="288"/>
      <c r="D125" s="291"/>
      <c r="E125" s="294"/>
      <c r="F125" s="296" t="s">
        <v>7</v>
      </c>
      <c r="G125" s="299">
        <v>44015089</v>
      </c>
      <c r="H125" s="103" t="s">
        <v>8</v>
      </c>
      <c r="I125" s="104" t="s">
        <v>213</v>
      </c>
      <c r="J125" s="103" t="s">
        <v>324</v>
      </c>
      <c r="K125" s="111" t="s">
        <v>213</v>
      </c>
    </row>
    <row r="126" spans="1:13" ht="195" customHeight="1" x14ac:dyDescent="0.25">
      <c r="A126" s="285"/>
      <c r="B126" s="345"/>
      <c r="C126" s="288"/>
      <c r="D126" s="291"/>
      <c r="E126" s="294"/>
      <c r="F126" s="297"/>
      <c r="G126" s="300"/>
      <c r="H126" s="105" t="s">
        <v>9</v>
      </c>
      <c r="I126" s="104" t="s">
        <v>213</v>
      </c>
      <c r="J126" s="103" t="s">
        <v>10</v>
      </c>
      <c r="K126" s="112" t="s">
        <v>418</v>
      </c>
    </row>
    <row r="127" spans="1:13" ht="29.25" customHeight="1" x14ac:dyDescent="0.25">
      <c r="A127" s="285"/>
      <c r="B127" s="345"/>
      <c r="C127" s="288"/>
      <c r="D127" s="291"/>
      <c r="E127" s="294"/>
      <c r="F127" s="297"/>
      <c r="G127" s="300"/>
      <c r="H127" s="103" t="s">
        <v>11</v>
      </c>
      <c r="I127" s="104" t="s">
        <v>213</v>
      </c>
      <c r="J127" s="103" t="s">
        <v>296</v>
      </c>
      <c r="K127" s="106" t="s">
        <v>213</v>
      </c>
      <c r="M127" s="117"/>
    </row>
    <row r="128" spans="1:13" ht="15.75" thickBot="1" x14ac:dyDescent="0.3">
      <c r="A128" s="286"/>
      <c r="B128" s="346"/>
      <c r="C128" s="289"/>
      <c r="D128" s="292"/>
      <c r="E128" s="295"/>
      <c r="F128" s="298"/>
      <c r="G128" s="301"/>
      <c r="H128" s="107" t="s">
        <v>12</v>
      </c>
      <c r="I128" s="113" t="s">
        <v>213</v>
      </c>
      <c r="J128" s="107"/>
      <c r="K128" s="114"/>
      <c r="M128" s="117"/>
    </row>
    <row r="129" spans="1:13" ht="78.75" customHeight="1" x14ac:dyDescent="0.25">
      <c r="A129" s="284" t="s">
        <v>256</v>
      </c>
      <c r="B129" s="344">
        <f>+C129*D129</f>
        <v>9072</v>
      </c>
      <c r="C129" s="287">
        <v>42</v>
      </c>
      <c r="D129" s="290">
        <v>216</v>
      </c>
      <c r="E129" s="293" t="s">
        <v>409</v>
      </c>
      <c r="F129" s="108" t="s">
        <v>5</v>
      </c>
      <c r="G129" s="101" t="s">
        <v>434</v>
      </c>
      <c r="H129" s="100" t="s">
        <v>6</v>
      </c>
      <c r="I129" s="109" t="s">
        <v>213</v>
      </c>
      <c r="J129" s="100" t="s">
        <v>325</v>
      </c>
      <c r="K129" s="110" t="s">
        <v>213</v>
      </c>
    </row>
    <row r="130" spans="1:13" x14ac:dyDescent="0.25">
      <c r="A130" s="285"/>
      <c r="B130" s="345"/>
      <c r="C130" s="288"/>
      <c r="D130" s="291"/>
      <c r="E130" s="294"/>
      <c r="F130" s="296" t="s">
        <v>7</v>
      </c>
      <c r="G130" s="299">
        <v>96213965</v>
      </c>
      <c r="H130" s="103" t="s">
        <v>8</v>
      </c>
      <c r="I130" s="104" t="s">
        <v>213</v>
      </c>
      <c r="J130" s="103" t="s">
        <v>324</v>
      </c>
      <c r="K130" s="111" t="s">
        <v>213</v>
      </c>
    </row>
    <row r="131" spans="1:13" ht="195" customHeight="1" x14ac:dyDescent="0.25">
      <c r="A131" s="285"/>
      <c r="B131" s="345"/>
      <c r="C131" s="288"/>
      <c r="D131" s="291"/>
      <c r="E131" s="294"/>
      <c r="F131" s="297"/>
      <c r="G131" s="300"/>
      <c r="H131" s="105" t="s">
        <v>9</v>
      </c>
      <c r="I131" s="104" t="s">
        <v>213</v>
      </c>
      <c r="J131" s="103" t="s">
        <v>10</v>
      </c>
      <c r="K131" s="112" t="s">
        <v>433</v>
      </c>
    </row>
    <row r="132" spans="1:13" ht="29.25" customHeight="1" x14ac:dyDescent="0.25">
      <c r="A132" s="285"/>
      <c r="B132" s="345"/>
      <c r="C132" s="288"/>
      <c r="D132" s="291"/>
      <c r="E132" s="294"/>
      <c r="F132" s="297"/>
      <c r="G132" s="300"/>
      <c r="H132" s="103" t="s">
        <v>11</v>
      </c>
      <c r="I132" s="104" t="s">
        <v>213</v>
      </c>
      <c r="J132" s="103" t="s">
        <v>296</v>
      </c>
      <c r="K132" s="106" t="s">
        <v>213</v>
      </c>
      <c r="M132" s="117"/>
    </row>
    <row r="133" spans="1:13" ht="15.75" thickBot="1" x14ac:dyDescent="0.3">
      <c r="A133" s="286"/>
      <c r="B133" s="346"/>
      <c r="C133" s="289"/>
      <c r="D133" s="292"/>
      <c r="E133" s="295"/>
      <c r="F133" s="298"/>
      <c r="G133" s="301"/>
      <c r="H133" s="107" t="s">
        <v>12</v>
      </c>
      <c r="I133" s="113" t="s">
        <v>213</v>
      </c>
      <c r="J133" s="107"/>
      <c r="K133" s="114"/>
      <c r="M133" s="117"/>
    </row>
    <row r="134" spans="1:13" ht="78.75" customHeight="1" x14ac:dyDescent="0.25">
      <c r="A134" s="284" t="s">
        <v>256</v>
      </c>
      <c r="B134" s="344">
        <f>+C134*D134</f>
        <v>7425</v>
      </c>
      <c r="C134" s="287">
        <v>135</v>
      </c>
      <c r="D134" s="290">
        <v>55</v>
      </c>
      <c r="E134" s="293" t="s">
        <v>435</v>
      </c>
      <c r="F134" s="108" t="s">
        <v>5</v>
      </c>
      <c r="G134" s="101" t="s">
        <v>444</v>
      </c>
      <c r="H134" s="100" t="s">
        <v>6</v>
      </c>
      <c r="I134" s="109" t="s">
        <v>213</v>
      </c>
      <c r="J134" s="100" t="s">
        <v>325</v>
      </c>
      <c r="K134" s="110" t="s">
        <v>213</v>
      </c>
    </row>
    <row r="135" spans="1:13" x14ac:dyDescent="0.25">
      <c r="A135" s="285"/>
      <c r="B135" s="345"/>
      <c r="C135" s="288"/>
      <c r="D135" s="291"/>
      <c r="E135" s="294"/>
      <c r="F135" s="296" t="s">
        <v>7</v>
      </c>
      <c r="G135" s="299">
        <v>76606295</v>
      </c>
      <c r="H135" s="103" t="s">
        <v>8</v>
      </c>
      <c r="I135" s="104" t="s">
        <v>213</v>
      </c>
      <c r="J135" s="103" t="s">
        <v>324</v>
      </c>
      <c r="K135" s="111" t="s">
        <v>213</v>
      </c>
    </row>
    <row r="136" spans="1:13" ht="195" customHeight="1" x14ac:dyDescent="0.25">
      <c r="A136" s="285"/>
      <c r="B136" s="345"/>
      <c r="C136" s="288"/>
      <c r="D136" s="291"/>
      <c r="E136" s="294"/>
      <c r="F136" s="297"/>
      <c r="G136" s="300"/>
      <c r="H136" s="105" t="s">
        <v>9</v>
      </c>
      <c r="I136" s="104" t="s">
        <v>213</v>
      </c>
      <c r="J136" s="103" t="s">
        <v>10</v>
      </c>
      <c r="K136" s="112" t="s">
        <v>436</v>
      </c>
    </row>
    <row r="137" spans="1:13" ht="29.25" customHeight="1" x14ac:dyDescent="0.25">
      <c r="A137" s="285"/>
      <c r="B137" s="345"/>
      <c r="C137" s="288"/>
      <c r="D137" s="291"/>
      <c r="E137" s="294"/>
      <c r="F137" s="297"/>
      <c r="G137" s="300"/>
      <c r="H137" s="103" t="s">
        <v>11</v>
      </c>
      <c r="I137" s="104" t="s">
        <v>213</v>
      </c>
      <c r="J137" s="103" t="s">
        <v>296</v>
      </c>
      <c r="K137" s="106" t="s">
        <v>213</v>
      </c>
      <c r="M137" s="117"/>
    </row>
    <row r="138" spans="1:13" ht="15.75" thickBot="1" x14ac:dyDescent="0.3">
      <c r="A138" s="286"/>
      <c r="B138" s="346"/>
      <c r="C138" s="289"/>
      <c r="D138" s="292"/>
      <c r="E138" s="295"/>
      <c r="F138" s="298"/>
      <c r="G138" s="301"/>
      <c r="H138" s="107" t="s">
        <v>12</v>
      </c>
      <c r="I138" s="113" t="s">
        <v>213</v>
      </c>
      <c r="J138" s="107"/>
      <c r="K138" s="114"/>
      <c r="M138" s="117"/>
    </row>
    <row r="139" spans="1:13" ht="78.75" customHeight="1" x14ac:dyDescent="0.25">
      <c r="A139" s="284" t="s">
        <v>256</v>
      </c>
      <c r="B139" s="344">
        <f>+C139*D139</f>
        <v>1350</v>
      </c>
      <c r="C139" s="287">
        <v>33.75</v>
      </c>
      <c r="D139" s="290">
        <v>40</v>
      </c>
      <c r="E139" s="293" t="s">
        <v>409</v>
      </c>
      <c r="F139" s="108" t="s">
        <v>5</v>
      </c>
      <c r="G139" s="101" t="s">
        <v>339</v>
      </c>
      <c r="H139" s="100" t="s">
        <v>6</v>
      </c>
      <c r="I139" s="109" t="s">
        <v>213</v>
      </c>
      <c r="J139" s="100" t="s">
        <v>325</v>
      </c>
      <c r="K139" s="110" t="s">
        <v>213</v>
      </c>
    </row>
    <row r="140" spans="1:13" x14ac:dyDescent="0.25">
      <c r="A140" s="285"/>
      <c r="B140" s="345"/>
      <c r="C140" s="288"/>
      <c r="D140" s="291"/>
      <c r="E140" s="294"/>
      <c r="F140" s="296" t="s">
        <v>7</v>
      </c>
      <c r="G140" s="299">
        <v>6121810</v>
      </c>
      <c r="H140" s="103" t="s">
        <v>8</v>
      </c>
      <c r="I140" s="104" t="s">
        <v>213</v>
      </c>
      <c r="J140" s="103" t="s">
        <v>324</v>
      </c>
      <c r="K140" s="111" t="s">
        <v>213</v>
      </c>
    </row>
    <row r="141" spans="1:13" ht="195" customHeight="1" x14ac:dyDescent="0.25">
      <c r="A141" s="285"/>
      <c r="B141" s="345"/>
      <c r="C141" s="288"/>
      <c r="D141" s="291"/>
      <c r="E141" s="294"/>
      <c r="F141" s="297"/>
      <c r="G141" s="300"/>
      <c r="H141" s="105" t="s">
        <v>9</v>
      </c>
      <c r="I141" s="104" t="s">
        <v>213</v>
      </c>
      <c r="J141" s="103" t="s">
        <v>10</v>
      </c>
      <c r="K141" s="112" t="s">
        <v>437</v>
      </c>
    </row>
    <row r="142" spans="1:13" ht="29.25" customHeight="1" x14ac:dyDescent="0.25">
      <c r="A142" s="285"/>
      <c r="B142" s="345"/>
      <c r="C142" s="288"/>
      <c r="D142" s="291"/>
      <c r="E142" s="294"/>
      <c r="F142" s="297"/>
      <c r="G142" s="300"/>
      <c r="H142" s="103" t="s">
        <v>11</v>
      </c>
      <c r="I142" s="104" t="s">
        <v>213</v>
      </c>
      <c r="J142" s="103" t="s">
        <v>296</v>
      </c>
      <c r="K142" s="106" t="s">
        <v>213</v>
      </c>
      <c r="M142" s="117"/>
    </row>
    <row r="143" spans="1:13" ht="15.75" thickBot="1" x14ac:dyDescent="0.3">
      <c r="A143" s="286"/>
      <c r="B143" s="346"/>
      <c r="C143" s="289"/>
      <c r="D143" s="292"/>
      <c r="E143" s="295"/>
      <c r="F143" s="298"/>
      <c r="G143" s="301"/>
      <c r="H143" s="107" t="s">
        <v>12</v>
      </c>
      <c r="I143" s="113" t="s">
        <v>213</v>
      </c>
      <c r="J143" s="107"/>
      <c r="K143" s="114"/>
      <c r="M143" s="117"/>
    </row>
    <row r="144" spans="1:13" ht="78.75" customHeight="1" x14ac:dyDescent="0.25">
      <c r="A144" s="284" t="s">
        <v>256</v>
      </c>
      <c r="B144" s="344">
        <f>+C144*D144</f>
        <v>730</v>
      </c>
      <c r="C144" s="287">
        <v>730</v>
      </c>
      <c r="D144" s="290">
        <v>1</v>
      </c>
      <c r="E144" s="293" t="s">
        <v>441</v>
      </c>
      <c r="F144" s="108" t="s">
        <v>5</v>
      </c>
      <c r="G144" s="101" t="s">
        <v>442</v>
      </c>
      <c r="H144" s="100" t="s">
        <v>6</v>
      </c>
      <c r="I144" s="109" t="s">
        <v>213</v>
      </c>
      <c r="J144" s="100" t="s">
        <v>325</v>
      </c>
      <c r="K144" s="110" t="s">
        <v>213</v>
      </c>
    </row>
    <row r="145" spans="1:13" x14ac:dyDescent="0.25">
      <c r="A145" s="285"/>
      <c r="B145" s="345"/>
      <c r="C145" s="288"/>
      <c r="D145" s="291"/>
      <c r="E145" s="294"/>
      <c r="F145" s="296" t="s">
        <v>7</v>
      </c>
      <c r="G145" s="299">
        <v>52919188</v>
      </c>
      <c r="H145" s="103" t="s">
        <v>8</v>
      </c>
      <c r="I145" s="104" t="s">
        <v>213</v>
      </c>
      <c r="J145" s="103" t="s">
        <v>324</v>
      </c>
      <c r="K145" s="111" t="s">
        <v>213</v>
      </c>
    </row>
    <row r="146" spans="1:13" ht="195" customHeight="1" x14ac:dyDescent="0.25">
      <c r="A146" s="285"/>
      <c r="B146" s="345"/>
      <c r="C146" s="288"/>
      <c r="D146" s="291"/>
      <c r="E146" s="294"/>
      <c r="F146" s="297"/>
      <c r="G146" s="300"/>
      <c r="H146" s="105" t="s">
        <v>9</v>
      </c>
      <c r="I146" s="104" t="s">
        <v>213</v>
      </c>
      <c r="J146" s="103" t="s">
        <v>10</v>
      </c>
      <c r="K146" s="112" t="s">
        <v>443</v>
      </c>
    </row>
    <row r="147" spans="1:13" ht="29.25" customHeight="1" x14ac:dyDescent="0.25">
      <c r="A147" s="285"/>
      <c r="B147" s="345"/>
      <c r="C147" s="288"/>
      <c r="D147" s="291"/>
      <c r="E147" s="294"/>
      <c r="F147" s="297"/>
      <c r="G147" s="300"/>
      <c r="H147" s="103" t="s">
        <v>11</v>
      </c>
      <c r="I147" s="104" t="s">
        <v>213</v>
      </c>
      <c r="J147" s="103" t="s">
        <v>296</v>
      </c>
      <c r="K147" s="106" t="s">
        <v>213</v>
      </c>
      <c r="M147" s="117"/>
    </row>
    <row r="148" spans="1:13" ht="15.75" thickBot="1" x14ac:dyDescent="0.3">
      <c r="A148" s="286"/>
      <c r="B148" s="346"/>
      <c r="C148" s="289"/>
      <c r="D148" s="292"/>
      <c r="E148" s="295"/>
      <c r="F148" s="298"/>
      <c r="G148" s="301"/>
      <c r="H148" s="107" t="s">
        <v>12</v>
      </c>
      <c r="I148" s="113" t="s">
        <v>213</v>
      </c>
      <c r="J148" s="107"/>
      <c r="K148" s="114"/>
      <c r="M148" s="117"/>
    </row>
    <row r="149" spans="1:13" ht="78.75" customHeight="1" x14ac:dyDescent="0.25">
      <c r="A149" s="284" t="s">
        <v>256</v>
      </c>
      <c r="B149" s="344">
        <f>+C149*D149</f>
        <v>2359</v>
      </c>
      <c r="C149" s="287">
        <v>2359</v>
      </c>
      <c r="D149" s="290">
        <v>1</v>
      </c>
      <c r="E149" s="293" t="s">
        <v>400</v>
      </c>
      <c r="F149" s="108" t="s">
        <v>5</v>
      </c>
      <c r="G149" s="101" t="s">
        <v>399</v>
      </c>
      <c r="H149" s="100" t="s">
        <v>6</v>
      </c>
      <c r="I149" s="109" t="s">
        <v>213</v>
      </c>
      <c r="J149" s="100" t="s">
        <v>325</v>
      </c>
      <c r="K149" s="110" t="s">
        <v>213</v>
      </c>
    </row>
    <row r="150" spans="1:13" x14ac:dyDescent="0.25">
      <c r="A150" s="285"/>
      <c r="B150" s="345"/>
      <c r="C150" s="288"/>
      <c r="D150" s="291"/>
      <c r="E150" s="294"/>
      <c r="F150" s="296" t="s">
        <v>7</v>
      </c>
      <c r="G150" s="299">
        <v>1045121</v>
      </c>
      <c r="H150" s="103" t="s">
        <v>8</v>
      </c>
      <c r="I150" s="104" t="s">
        <v>213</v>
      </c>
      <c r="J150" s="103" t="s">
        <v>324</v>
      </c>
      <c r="K150" s="111" t="s">
        <v>213</v>
      </c>
    </row>
    <row r="151" spans="1:13" ht="195" customHeight="1" x14ac:dyDescent="0.25">
      <c r="A151" s="285"/>
      <c r="B151" s="345"/>
      <c r="C151" s="288"/>
      <c r="D151" s="291"/>
      <c r="E151" s="294"/>
      <c r="F151" s="297"/>
      <c r="G151" s="300"/>
      <c r="H151" s="105" t="s">
        <v>9</v>
      </c>
      <c r="I151" s="104" t="s">
        <v>213</v>
      </c>
      <c r="J151" s="103" t="s">
        <v>10</v>
      </c>
      <c r="K151" s="112" t="s">
        <v>445</v>
      </c>
    </row>
    <row r="152" spans="1:13" ht="29.25" customHeight="1" x14ac:dyDescent="0.25">
      <c r="A152" s="285"/>
      <c r="B152" s="345"/>
      <c r="C152" s="288"/>
      <c r="D152" s="291"/>
      <c r="E152" s="294"/>
      <c r="F152" s="297"/>
      <c r="G152" s="300"/>
      <c r="H152" s="103" t="s">
        <v>11</v>
      </c>
      <c r="I152" s="104" t="s">
        <v>213</v>
      </c>
      <c r="J152" s="103" t="s">
        <v>296</v>
      </c>
      <c r="K152" s="106" t="s">
        <v>213</v>
      </c>
      <c r="M152" s="117"/>
    </row>
    <row r="153" spans="1:13" ht="15.75" thickBot="1" x14ac:dyDescent="0.3">
      <c r="A153" s="286"/>
      <c r="B153" s="346"/>
      <c r="C153" s="289"/>
      <c r="D153" s="292"/>
      <c r="E153" s="295"/>
      <c r="F153" s="298"/>
      <c r="G153" s="301"/>
      <c r="H153" s="107" t="s">
        <v>12</v>
      </c>
      <c r="I153" s="113" t="s">
        <v>213</v>
      </c>
      <c r="J153" s="107"/>
      <c r="K153" s="114"/>
      <c r="M153" s="117"/>
    </row>
    <row r="154" spans="1:13" ht="78.75" customHeight="1" x14ac:dyDescent="0.25">
      <c r="A154" s="284" t="s">
        <v>256</v>
      </c>
      <c r="B154" s="344">
        <f>+C154*D154</f>
        <v>21465</v>
      </c>
      <c r="C154" s="287">
        <v>21465</v>
      </c>
      <c r="D154" s="290">
        <v>1</v>
      </c>
      <c r="E154" s="293" t="s">
        <v>447</v>
      </c>
      <c r="F154" s="108" t="s">
        <v>5</v>
      </c>
      <c r="G154" s="101" t="s">
        <v>448</v>
      </c>
      <c r="H154" s="100" t="s">
        <v>6</v>
      </c>
      <c r="I154" s="109" t="s">
        <v>213</v>
      </c>
      <c r="J154" s="100" t="s">
        <v>325</v>
      </c>
      <c r="K154" s="110" t="s">
        <v>213</v>
      </c>
    </row>
    <row r="155" spans="1:13" x14ac:dyDescent="0.25">
      <c r="A155" s="285"/>
      <c r="B155" s="345"/>
      <c r="C155" s="288"/>
      <c r="D155" s="291"/>
      <c r="E155" s="294"/>
      <c r="F155" s="296" t="s">
        <v>7</v>
      </c>
      <c r="G155" s="299">
        <v>49167146</v>
      </c>
      <c r="H155" s="103" t="s">
        <v>8</v>
      </c>
      <c r="I155" s="104" t="s">
        <v>213</v>
      </c>
      <c r="J155" s="103" t="s">
        <v>324</v>
      </c>
      <c r="K155" s="111" t="s">
        <v>213</v>
      </c>
    </row>
    <row r="156" spans="1:13" ht="195" customHeight="1" x14ac:dyDescent="0.25">
      <c r="A156" s="285"/>
      <c r="B156" s="345"/>
      <c r="C156" s="288"/>
      <c r="D156" s="291"/>
      <c r="E156" s="294"/>
      <c r="F156" s="297"/>
      <c r="G156" s="300"/>
      <c r="H156" s="105" t="s">
        <v>9</v>
      </c>
      <c r="I156" s="104" t="s">
        <v>213</v>
      </c>
      <c r="J156" s="103" t="s">
        <v>10</v>
      </c>
      <c r="K156" s="112" t="s">
        <v>449</v>
      </c>
    </row>
    <row r="157" spans="1:13" ht="29.25" customHeight="1" x14ac:dyDescent="0.25">
      <c r="A157" s="285"/>
      <c r="B157" s="345"/>
      <c r="C157" s="288"/>
      <c r="D157" s="291"/>
      <c r="E157" s="294"/>
      <c r="F157" s="297"/>
      <c r="G157" s="300"/>
      <c r="H157" s="103" t="s">
        <v>11</v>
      </c>
      <c r="I157" s="104" t="s">
        <v>213</v>
      </c>
      <c r="J157" s="103" t="s">
        <v>296</v>
      </c>
      <c r="K157" s="106" t="s">
        <v>213</v>
      </c>
      <c r="M157" s="117"/>
    </row>
    <row r="158" spans="1:13" ht="15.75" thickBot="1" x14ac:dyDescent="0.3">
      <c r="A158" s="286"/>
      <c r="B158" s="346"/>
      <c r="C158" s="289"/>
      <c r="D158" s="292"/>
      <c r="E158" s="295"/>
      <c r="F158" s="298"/>
      <c r="G158" s="301"/>
      <c r="H158" s="107" t="s">
        <v>12</v>
      </c>
      <c r="I158" s="113" t="s">
        <v>213</v>
      </c>
      <c r="J158" s="107"/>
      <c r="K158" s="114"/>
      <c r="M158" s="117"/>
    </row>
    <row r="159" spans="1:13" ht="78.75" customHeight="1" x14ac:dyDescent="0.25">
      <c r="A159" s="284" t="s">
        <v>256</v>
      </c>
      <c r="B159" s="344">
        <f>+C159*D159</f>
        <v>150</v>
      </c>
      <c r="C159" s="287">
        <v>150</v>
      </c>
      <c r="D159" s="290">
        <v>1</v>
      </c>
      <c r="E159" s="293" t="s">
        <v>451</v>
      </c>
      <c r="F159" s="108" t="s">
        <v>5</v>
      </c>
      <c r="G159" s="101" t="s">
        <v>347</v>
      </c>
      <c r="H159" s="100" t="s">
        <v>6</v>
      </c>
      <c r="I159" s="109" t="s">
        <v>213</v>
      </c>
      <c r="J159" s="100" t="s">
        <v>325</v>
      </c>
      <c r="K159" s="110" t="s">
        <v>213</v>
      </c>
    </row>
    <row r="160" spans="1:13" x14ac:dyDescent="0.25">
      <c r="A160" s="285"/>
      <c r="B160" s="345"/>
      <c r="C160" s="288"/>
      <c r="D160" s="291"/>
      <c r="E160" s="294"/>
      <c r="F160" s="296" t="s">
        <v>7</v>
      </c>
      <c r="G160" s="299">
        <v>104365013</v>
      </c>
      <c r="H160" s="103" t="s">
        <v>8</v>
      </c>
      <c r="I160" s="104" t="s">
        <v>213</v>
      </c>
      <c r="J160" s="103" t="s">
        <v>324</v>
      </c>
      <c r="K160" s="111" t="s">
        <v>213</v>
      </c>
    </row>
    <row r="161" spans="1:13" ht="195" customHeight="1" x14ac:dyDescent="0.25">
      <c r="A161" s="285"/>
      <c r="B161" s="345"/>
      <c r="C161" s="288"/>
      <c r="D161" s="291"/>
      <c r="E161" s="294"/>
      <c r="F161" s="297"/>
      <c r="G161" s="300"/>
      <c r="H161" s="105" t="s">
        <v>9</v>
      </c>
      <c r="I161" s="104" t="s">
        <v>213</v>
      </c>
      <c r="J161" s="103" t="s">
        <v>10</v>
      </c>
      <c r="K161" s="112" t="s">
        <v>452</v>
      </c>
    </row>
    <row r="162" spans="1:13" ht="29.25" customHeight="1" x14ac:dyDescent="0.25">
      <c r="A162" s="285"/>
      <c r="B162" s="345"/>
      <c r="C162" s="288"/>
      <c r="D162" s="291"/>
      <c r="E162" s="294"/>
      <c r="F162" s="297"/>
      <c r="G162" s="300"/>
      <c r="H162" s="103" t="s">
        <v>11</v>
      </c>
      <c r="I162" s="104" t="s">
        <v>213</v>
      </c>
      <c r="J162" s="103" t="s">
        <v>296</v>
      </c>
      <c r="K162" s="106" t="s">
        <v>213</v>
      </c>
      <c r="M162" s="117"/>
    </row>
    <row r="163" spans="1:13" ht="15.75" thickBot="1" x14ac:dyDescent="0.3">
      <c r="A163" s="286"/>
      <c r="B163" s="346"/>
      <c r="C163" s="289"/>
      <c r="D163" s="292"/>
      <c r="E163" s="295"/>
      <c r="F163" s="298"/>
      <c r="G163" s="301"/>
      <c r="H163" s="107" t="s">
        <v>12</v>
      </c>
      <c r="I163" s="113" t="s">
        <v>213</v>
      </c>
      <c r="J163" s="107"/>
      <c r="K163" s="114"/>
      <c r="M163" s="117"/>
    </row>
    <row r="164" spans="1:13" ht="78.75" customHeight="1" x14ac:dyDescent="0.25">
      <c r="A164" s="284" t="s">
        <v>256</v>
      </c>
      <c r="B164" s="344">
        <f>+C164*D164</f>
        <v>100</v>
      </c>
      <c r="C164" s="287">
        <v>100</v>
      </c>
      <c r="D164" s="290">
        <v>1</v>
      </c>
      <c r="E164" s="293" t="s">
        <v>451</v>
      </c>
      <c r="F164" s="108" t="s">
        <v>5</v>
      </c>
      <c r="G164" s="101" t="s">
        <v>347</v>
      </c>
      <c r="H164" s="100" t="s">
        <v>6</v>
      </c>
      <c r="I164" s="109" t="s">
        <v>213</v>
      </c>
      <c r="J164" s="100" t="s">
        <v>325</v>
      </c>
      <c r="K164" s="110" t="s">
        <v>213</v>
      </c>
    </row>
    <row r="165" spans="1:13" x14ac:dyDescent="0.25">
      <c r="A165" s="285"/>
      <c r="B165" s="345"/>
      <c r="C165" s="288"/>
      <c r="D165" s="291"/>
      <c r="E165" s="294"/>
      <c r="F165" s="296" t="s">
        <v>7</v>
      </c>
      <c r="G165" s="299">
        <v>104365013</v>
      </c>
      <c r="H165" s="103" t="s">
        <v>8</v>
      </c>
      <c r="I165" s="104" t="s">
        <v>213</v>
      </c>
      <c r="J165" s="103" t="s">
        <v>324</v>
      </c>
      <c r="K165" s="111" t="s">
        <v>213</v>
      </c>
    </row>
    <row r="166" spans="1:13" ht="195" customHeight="1" x14ac:dyDescent="0.25">
      <c r="A166" s="285"/>
      <c r="B166" s="345"/>
      <c r="C166" s="288"/>
      <c r="D166" s="291"/>
      <c r="E166" s="294"/>
      <c r="F166" s="297"/>
      <c r="G166" s="300"/>
      <c r="H166" s="105" t="s">
        <v>9</v>
      </c>
      <c r="I166" s="104" t="s">
        <v>213</v>
      </c>
      <c r="J166" s="103" t="s">
        <v>10</v>
      </c>
      <c r="K166" s="112" t="s">
        <v>453</v>
      </c>
    </row>
    <row r="167" spans="1:13" ht="29.25" customHeight="1" x14ac:dyDescent="0.25">
      <c r="A167" s="285"/>
      <c r="B167" s="345"/>
      <c r="C167" s="288"/>
      <c r="D167" s="291"/>
      <c r="E167" s="294"/>
      <c r="F167" s="297"/>
      <c r="G167" s="300"/>
      <c r="H167" s="103" t="s">
        <v>11</v>
      </c>
      <c r="I167" s="104" t="s">
        <v>213</v>
      </c>
      <c r="J167" s="103" t="s">
        <v>296</v>
      </c>
      <c r="K167" s="106" t="s">
        <v>213</v>
      </c>
      <c r="M167" s="117"/>
    </row>
    <row r="168" spans="1:13" ht="15.75" thickBot="1" x14ac:dyDescent="0.3">
      <c r="A168" s="286"/>
      <c r="B168" s="346"/>
      <c r="C168" s="289"/>
      <c r="D168" s="292"/>
      <c r="E168" s="295"/>
      <c r="F168" s="298"/>
      <c r="G168" s="301"/>
      <c r="H168" s="107" t="s">
        <v>12</v>
      </c>
      <c r="I168" s="113" t="s">
        <v>213</v>
      </c>
      <c r="J168" s="107"/>
      <c r="K168" s="114"/>
      <c r="M168" s="117"/>
    </row>
    <row r="169" spans="1:13" ht="78.75" customHeight="1" x14ac:dyDescent="0.25">
      <c r="A169" s="284" t="s">
        <v>256</v>
      </c>
      <c r="B169" s="287">
        <f>+C169*D169</f>
        <v>2000</v>
      </c>
      <c r="C169" s="287">
        <v>100</v>
      </c>
      <c r="D169" s="290">
        <v>20</v>
      </c>
      <c r="E169" s="293" t="s">
        <v>338</v>
      </c>
      <c r="F169" s="108" t="s">
        <v>5</v>
      </c>
      <c r="G169" s="101" t="s">
        <v>387</v>
      </c>
      <c r="H169" s="100" t="s">
        <v>6</v>
      </c>
      <c r="I169" s="109" t="s">
        <v>213</v>
      </c>
      <c r="J169" s="100" t="s">
        <v>325</v>
      </c>
      <c r="K169" s="110" t="s">
        <v>213</v>
      </c>
    </row>
    <row r="170" spans="1:13" x14ac:dyDescent="0.25">
      <c r="A170" s="285"/>
      <c r="B170" s="288"/>
      <c r="C170" s="288"/>
      <c r="D170" s="291"/>
      <c r="E170" s="294"/>
      <c r="F170" s="296" t="s">
        <v>7</v>
      </c>
      <c r="G170" s="299">
        <v>30088232</v>
      </c>
      <c r="H170" s="103" t="s">
        <v>8</v>
      </c>
      <c r="I170" s="104" t="s">
        <v>213</v>
      </c>
      <c r="J170" s="103" t="s">
        <v>324</v>
      </c>
      <c r="K170" s="111" t="s">
        <v>213</v>
      </c>
    </row>
    <row r="171" spans="1:13" ht="141" customHeight="1" x14ac:dyDescent="0.25">
      <c r="A171" s="285"/>
      <c r="B171" s="288">
        <f>+C171*D171</f>
        <v>1190</v>
      </c>
      <c r="C171" s="288">
        <v>59.5</v>
      </c>
      <c r="D171" s="291">
        <v>20</v>
      </c>
      <c r="E171" s="294"/>
      <c r="F171" s="297"/>
      <c r="G171" s="300"/>
      <c r="H171" s="105" t="s">
        <v>9</v>
      </c>
      <c r="I171" s="104" t="s">
        <v>213</v>
      </c>
      <c r="J171" s="103" t="s">
        <v>10</v>
      </c>
      <c r="K171" s="112" t="s">
        <v>388</v>
      </c>
    </row>
    <row r="172" spans="1:13" ht="29.25" customHeight="1" x14ac:dyDescent="0.25">
      <c r="A172" s="285"/>
      <c r="B172" s="313"/>
      <c r="C172" s="288"/>
      <c r="D172" s="291"/>
      <c r="E172" s="294"/>
      <c r="F172" s="297"/>
      <c r="G172" s="300"/>
      <c r="H172" s="103" t="s">
        <v>11</v>
      </c>
      <c r="I172" s="104" t="s">
        <v>213</v>
      </c>
      <c r="J172" s="103" t="s">
        <v>296</v>
      </c>
      <c r="K172" s="106" t="s">
        <v>213</v>
      </c>
      <c r="M172" s="117"/>
    </row>
    <row r="173" spans="1:13" ht="26.25" customHeight="1" thickBot="1" x14ac:dyDescent="0.3">
      <c r="A173" s="286"/>
      <c r="B173" s="167">
        <f>+B171+B169</f>
        <v>3190</v>
      </c>
      <c r="C173" s="120"/>
      <c r="D173" s="121"/>
      <c r="E173" s="295"/>
      <c r="F173" s="298"/>
      <c r="G173" s="301"/>
      <c r="H173" s="107" t="s">
        <v>12</v>
      </c>
      <c r="I173" s="113" t="s">
        <v>213</v>
      </c>
      <c r="J173" s="107"/>
      <c r="K173" s="114"/>
      <c r="M173" s="117"/>
    </row>
    <row r="174" spans="1:13" ht="78.75" customHeight="1" x14ac:dyDescent="0.25">
      <c r="A174" s="284" t="s">
        <v>256</v>
      </c>
      <c r="B174" s="287">
        <f>+C174*D174</f>
        <v>2530</v>
      </c>
      <c r="C174" s="287">
        <v>126.5</v>
      </c>
      <c r="D174" s="290">
        <v>20</v>
      </c>
      <c r="E174" s="293" t="s">
        <v>338</v>
      </c>
      <c r="F174" s="108" t="s">
        <v>5</v>
      </c>
      <c r="G174" s="101" t="s">
        <v>342</v>
      </c>
      <c r="H174" s="100" t="s">
        <v>6</v>
      </c>
      <c r="I174" s="109" t="s">
        <v>213</v>
      </c>
      <c r="J174" s="100" t="s">
        <v>325</v>
      </c>
      <c r="K174" s="110" t="s">
        <v>213</v>
      </c>
    </row>
    <row r="175" spans="1:13" x14ac:dyDescent="0.25">
      <c r="A175" s="285"/>
      <c r="B175" s="288"/>
      <c r="C175" s="288"/>
      <c r="D175" s="291"/>
      <c r="E175" s="294"/>
      <c r="F175" s="296" t="s">
        <v>7</v>
      </c>
      <c r="G175" s="299">
        <v>31360831</v>
      </c>
      <c r="H175" s="103" t="s">
        <v>8</v>
      </c>
      <c r="I175" s="104" t="s">
        <v>213</v>
      </c>
      <c r="J175" s="103" t="s">
        <v>324</v>
      </c>
      <c r="K175" s="111" t="s">
        <v>213</v>
      </c>
    </row>
    <row r="176" spans="1:13" ht="181.5" customHeight="1" x14ac:dyDescent="0.25">
      <c r="A176" s="285"/>
      <c r="B176" s="288">
        <f>+C176*D176</f>
        <v>1848</v>
      </c>
      <c r="C176" s="288">
        <v>92.4</v>
      </c>
      <c r="D176" s="291">
        <v>20</v>
      </c>
      <c r="E176" s="294"/>
      <c r="F176" s="297"/>
      <c r="G176" s="300"/>
      <c r="H176" s="105" t="s">
        <v>9</v>
      </c>
      <c r="I176" s="104" t="s">
        <v>213</v>
      </c>
      <c r="J176" s="103" t="s">
        <v>10</v>
      </c>
      <c r="K176" s="112" t="s">
        <v>389</v>
      </c>
    </row>
    <row r="177" spans="1:13" ht="29.25" customHeight="1" x14ac:dyDescent="0.25">
      <c r="A177" s="285"/>
      <c r="B177" s="313"/>
      <c r="C177" s="288"/>
      <c r="D177" s="291"/>
      <c r="E177" s="294"/>
      <c r="F177" s="297"/>
      <c r="G177" s="300"/>
      <c r="H177" s="103" t="s">
        <v>11</v>
      </c>
      <c r="I177" s="104" t="s">
        <v>213</v>
      </c>
      <c r="J177" s="103" t="s">
        <v>296</v>
      </c>
      <c r="K177" s="106" t="s">
        <v>213</v>
      </c>
      <c r="M177" s="117"/>
    </row>
    <row r="178" spans="1:13" ht="26.25" customHeight="1" thickBot="1" x14ac:dyDescent="0.3">
      <c r="A178" s="286"/>
      <c r="B178" s="167">
        <f>+B176+B174</f>
        <v>4378</v>
      </c>
      <c r="C178" s="120"/>
      <c r="D178" s="121"/>
      <c r="E178" s="295"/>
      <c r="F178" s="298"/>
      <c r="G178" s="301"/>
      <c r="H178" s="107" t="s">
        <v>12</v>
      </c>
      <c r="I178" s="113" t="s">
        <v>213</v>
      </c>
      <c r="J178" s="107"/>
      <c r="K178" s="114"/>
      <c r="M178" s="117"/>
    </row>
    <row r="179" spans="1:13" ht="78.75" customHeight="1" x14ac:dyDescent="0.25">
      <c r="A179" s="284" t="s">
        <v>256</v>
      </c>
      <c r="B179" s="344">
        <f>+C179*D179</f>
        <v>66</v>
      </c>
      <c r="C179" s="287">
        <v>66</v>
      </c>
      <c r="D179" s="290">
        <v>1</v>
      </c>
      <c r="E179" s="293" t="s">
        <v>343</v>
      </c>
      <c r="F179" s="108" t="s">
        <v>5</v>
      </c>
      <c r="G179" s="101" t="s">
        <v>344</v>
      </c>
      <c r="H179" s="100" t="s">
        <v>6</v>
      </c>
      <c r="I179" s="109" t="s">
        <v>213</v>
      </c>
      <c r="J179" s="100" t="s">
        <v>325</v>
      </c>
      <c r="K179" s="110" t="s">
        <v>213</v>
      </c>
    </row>
    <row r="180" spans="1:13" x14ac:dyDescent="0.25">
      <c r="A180" s="285"/>
      <c r="B180" s="345"/>
      <c r="C180" s="288"/>
      <c r="D180" s="291"/>
      <c r="E180" s="294"/>
      <c r="F180" s="296" t="s">
        <v>7</v>
      </c>
      <c r="G180" s="299">
        <v>5750814</v>
      </c>
      <c r="H180" s="103" t="s">
        <v>8</v>
      </c>
      <c r="I180" s="104" t="s">
        <v>213</v>
      </c>
      <c r="J180" s="103" t="s">
        <v>324</v>
      </c>
      <c r="K180" s="111" t="s">
        <v>213</v>
      </c>
    </row>
    <row r="181" spans="1:13" ht="164.25" customHeight="1" x14ac:dyDescent="0.25">
      <c r="A181" s="285"/>
      <c r="B181" s="345"/>
      <c r="C181" s="288"/>
      <c r="D181" s="291"/>
      <c r="E181" s="294"/>
      <c r="F181" s="297"/>
      <c r="G181" s="300"/>
      <c r="H181" s="105" t="s">
        <v>9</v>
      </c>
      <c r="I181" s="104" t="s">
        <v>213</v>
      </c>
      <c r="J181" s="103" t="s">
        <v>10</v>
      </c>
      <c r="K181" s="112" t="s">
        <v>414</v>
      </c>
    </row>
    <row r="182" spans="1:13" ht="29.25" customHeight="1" x14ac:dyDescent="0.25">
      <c r="A182" s="285"/>
      <c r="B182" s="345"/>
      <c r="C182" s="288"/>
      <c r="D182" s="291"/>
      <c r="E182" s="294"/>
      <c r="F182" s="297"/>
      <c r="G182" s="300"/>
      <c r="H182" s="103" t="s">
        <v>11</v>
      </c>
      <c r="I182" s="104" t="s">
        <v>213</v>
      </c>
      <c r="J182" s="103" t="s">
        <v>296</v>
      </c>
      <c r="K182" s="106" t="s">
        <v>213</v>
      </c>
      <c r="M182" s="117"/>
    </row>
    <row r="183" spans="1:13" ht="15.75" thickBot="1" x14ac:dyDescent="0.3">
      <c r="A183" s="286"/>
      <c r="B183" s="346"/>
      <c r="C183" s="289"/>
      <c r="D183" s="292"/>
      <c r="E183" s="295"/>
      <c r="F183" s="298"/>
      <c r="G183" s="301"/>
      <c r="H183" s="107" t="s">
        <v>12</v>
      </c>
      <c r="I183" s="113" t="s">
        <v>213</v>
      </c>
      <c r="J183" s="107"/>
      <c r="K183" s="114"/>
      <c r="M183" s="117"/>
    </row>
    <row r="184" spans="1:13" ht="78.75" customHeight="1" x14ac:dyDescent="0.25">
      <c r="A184" s="284" t="s">
        <v>256</v>
      </c>
      <c r="B184" s="168">
        <f>+C184*D184</f>
        <v>5198</v>
      </c>
      <c r="C184" s="168">
        <v>113</v>
      </c>
      <c r="D184" s="142">
        <v>46</v>
      </c>
      <c r="E184" s="169" t="s">
        <v>340</v>
      </c>
      <c r="F184" s="108" t="s">
        <v>5</v>
      </c>
      <c r="G184" s="101" t="s">
        <v>341</v>
      </c>
      <c r="H184" s="100" t="s">
        <v>6</v>
      </c>
      <c r="I184" s="109" t="s">
        <v>213</v>
      </c>
      <c r="J184" s="100" t="s">
        <v>325</v>
      </c>
      <c r="K184" s="110" t="s">
        <v>213</v>
      </c>
    </row>
    <row r="185" spans="1:13" ht="45" customHeight="1" x14ac:dyDescent="0.25">
      <c r="A185" s="285"/>
      <c r="B185" s="170">
        <f t="shared" ref="B185:B188" si="0">+C185*D185</f>
        <v>6800</v>
      </c>
      <c r="C185" s="170">
        <v>68</v>
      </c>
      <c r="D185" s="143">
        <v>100</v>
      </c>
      <c r="E185" s="294" t="s">
        <v>338</v>
      </c>
      <c r="F185" s="296" t="s">
        <v>7</v>
      </c>
      <c r="G185" s="299">
        <v>6996809</v>
      </c>
      <c r="H185" s="103" t="s">
        <v>8</v>
      </c>
      <c r="I185" s="104" t="s">
        <v>213</v>
      </c>
      <c r="J185" s="103" t="s">
        <v>324</v>
      </c>
      <c r="K185" s="111" t="s">
        <v>213</v>
      </c>
    </row>
    <row r="186" spans="1:13" ht="117" customHeight="1" x14ac:dyDescent="0.25">
      <c r="A186" s="285"/>
      <c r="B186" s="170">
        <f t="shared" si="0"/>
        <v>5200</v>
      </c>
      <c r="C186" s="170">
        <v>26</v>
      </c>
      <c r="D186" s="143">
        <v>200</v>
      </c>
      <c r="E186" s="294"/>
      <c r="F186" s="297"/>
      <c r="G186" s="300"/>
      <c r="H186" s="320" t="s">
        <v>9</v>
      </c>
      <c r="I186" s="323" t="s">
        <v>213</v>
      </c>
      <c r="J186" s="317" t="s">
        <v>10</v>
      </c>
      <c r="K186" s="314" t="s">
        <v>394</v>
      </c>
    </row>
    <row r="187" spans="1:13" ht="42.75" customHeight="1" x14ac:dyDescent="0.25">
      <c r="A187" s="285"/>
      <c r="B187" s="170">
        <f t="shared" si="0"/>
        <v>1748</v>
      </c>
      <c r="C187" s="170">
        <v>38</v>
      </c>
      <c r="D187" s="143">
        <v>46</v>
      </c>
      <c r="E187" s="294"/>
      <c r="F187" s="297"/>
      <c r="G187" s="300"/>
      <c r="H187" s="321"/>
      <c r="I187" s="324"/>
      <c r="J187" s="318"/>
      <c r="K187" s="315"/>
    </row>
    <row r="188" spans="1:13" ht="72.75" customHeight="1" x14ac:dyDescent="0.25">
      <c r="A188" s="285"/>
      <c r="B188" s="171">
        <f t="shared" si="0"/>
        <v>1748</v>
      </c>
      <c r="C188" s="170">
        <v>38</v>
      </c>
      <c r="D188" s="143">
        <v>46</v>
      </c>
      <c r="E188" s="294"/>
      <c r="F188" s="297"/>
      <c r="G188" s="300"/>
      <c r="H188" s="322"/>
      <c r="I188" s="325"/>
      <c r="J188" s="319"/>
      <c r="K188" s="316"/>
    </row>
    <row r="189" spans="1:13" ht="22.5" customHeight="1" thickBot="1" x14ac:dyDescent="0.3">
      <c r="A189" s="286"/>
      <c r="B189" s="167">
        <f>SUM(B184:B188)</f>
        <v>20694</v>
      </c>
      <c r="C189" s="120"/>
      <c r="D189" s="121"/>
      <c r="E189" s="172"/>
      <c r="F189" s="298"/>
      <c r="G189" s="301"/>
      <c r="H189" s="107" t="s">
        <v>12</v>
      </c>
      <c r="I189" s="113" t="s">
        <v>213</v>
      </c>
      <c r="J189" s="107"/>
      <c r="K189" s="114"/>
      <c r="M189" s="117"/>
    </row>
    <row r="190" spans="1:13" ht="78.75" customHeight="1" x14ac:dyDescent="0.25">
      <c r="A190" s="284" t="s">
        <v>256</v>
      </c>
      <c r="B190" s="168">
        <f>+C190*D190</f>
        <v>2000</v>
      </c>
      <c r="C190" s="168">
        <v>200</v>
      </c>
      <c r="D190" s="142">
        <v>10</v>
      </c>
      <c r="E190" s="169" t="s">
        <v>340</v>
      </c>
      <c r="F190" s="108" t="s">
        <v>5</v>
      </c>
      <c r="G190" s="101" t="s">
        <v>341</v>
      </c>
      <c r="H190" s="100" t="s">
        <v>6</v>
      </c>
      <c r="I190" s="109" t="s">
        <v>213</v>
      </c>
      <c r="J190" s="100" t="s">
        <v>325</v>
      </c>
      <c r="K190" s="110" t="s">
        <v>213</v>
      </c>
    </row>
    <row r="191" spans="1:13" ht="45" customHeight="1" x14ac:dyDescent="0.25">
      <c r="A191" s="285"/>
      <c r="B191" s="170">
        <f t="shared" ref="B191:B194" si="1">+C191*D191</f>
        <v>3300</v>
      </c>
      <c r="C191" s="170">
        <v>55</v>
      </c>
      <c r="D191" s="143">
        <v>60</v>
      </c>
      <c r="E191" s="294" t="s">
        <v>338</v>
      </c>
      <c r="F191" s="296" t="s">
        <v>7</v>
      </c>
      <c r="G191" s="299">
        <v>6996809</v>
      </c>
      <c r="H191" s="103" t="s">
        <v>8</v>
      </c>
      <c r="I191" s="104" t="s">
        <v>213</v>
      </c>
      <c r="J191" s="103" t="s">
        <v>324</v>
      </c>
      <c r="K191" s="111" t="s">
        <v>213</v>
      </c>
    </row>
    <row r="192" spans="1:13" ht="117" customHeight="1" x14ac:dyDescent="0.25">
      <c r="A192" s="285"/>
      <c r="B192" s="170">
        <f t="shared" si="1"/>
        <v>2880</v>
      </c>
      <c r="C192" s="170">
        <v>32</v>
      </c>
      <c r="D192" s="143">
        <v>90</v>
      </c>
      <c r="E192" s="294"/>
      <c r="F192" s="297"/>
      <c r="G192" s="300"/>
      <c r="H192" s="320" t="s">
        <v>9</v>
      </c>
      <c r="I192" s="323" t="s">
        <v>213</v>
      </c>
      <c r="J192" s="317" t="s">
        <v>10</v>
      </c>
      <c r="K192" s="314" t="s">
        <v>397</v>
      </c>
    </row>
    <row r="193" spans="1:13" ht="42.75" customHeight="1" x14ac:dyDescent="0.25">
      <c r="A193" s="285"/>
      <c r="B193" s="170">
        <f t="shared" si="1"/>
        <v>400</v>
      </c>
      <c r="C193" s="170">
        <v>40</v>
      </c>
      <c r="D193" s="143">
        <v>10</v>
      </c>
      <c r="E193" s="294"/>
      <c r="F193" s="297"/>
      <c r="G193" s="300"/>
      <c r="H193" s="321"/>
      <c r="I193" s="324"/>
      <c r="J193" s="318"/>
      <c r="K193" s="315"/>
    </row>
    <row r="194" spans="1:13" ht="72.75" customHeight="1" x14ac:dyDescent="0.25">
      <c r="A194" s="285"/>
      <c r="B194" s="171">
        <f t="shared" si="1"/>
        <v>420</v>
      </c>
      <c r="C194" s="170">
        <v>42</v>
      </c>
      <c r="D194" s="143">
        <v>10</v>
      </c>
      <c r="E194" s="294"/>
      <c r="F194" s="297"/>
      <c r="G194" s="300"/>
      <c r="H194" s="322"/>
      <c r="I194" s="325"/>
      <c r="J194" s="319"/>
      <c r="K194" s="316"/>
    </row>
    <row r="195" spans="1:13" ht="22.5" customHeight="1" thickBot="1" x14ac:dyDescent="0.3">
      <c r="A195" s="286"/>
      <c r="B195" s="167">
        <f>SUM(B190:B194)</f>
        <v>9000</v>
      </c>
      <c r="C195" s="120"/>
      <c r="D195" s="121"/>
      <c r="E195" s="172"/>
      <c r="F195" s="298"/>
      <c r="G195" s="301"/>
      <c r="H195" s="107" t="s">
        <v>12</v>
      </c>
      <c r="I195" s="113" t="s">
        <v>213</v>
      </c>
      <c r="J195" s="107"/>
      <c r="K195" s="114"/>
      <c r="M195" s="117"/>
    </row>
    <row r="196" spans="1:13" ht="78.75" customHeight="1" x14ac:dyDescent="0.25">
      <c r="A196" s="284" t="s">
        <v>256</v>
      </c>
      <c r="B196" s="168">
        <f>+C196*D196</f>
        <v>980</v>
      </c>
      <c r="C196" s="168">
        <v>140</v>
      </c>
      <c r="D196" s="142">
        <v>7</v>
      </c>
      <c r="E196" s="169" t="s">
        <v>340</v>
      </c>
      <c r="F196" s="108" t="s">
        <v>5</v>
      </c>
      <c r="G196" s="101" t="s">
        <v>406</v>
      </c>
      <c r="H196" s="100" t="s">
        <v>6</v>
      </c>
      <c r="I196" s="109" t="s">
        <v>213</v>
      </c>
      <c r="J196" s="100" t="s">
        <v>325</v>
      </c>
      <c r="K196" s="110" t="s">
        <v>213</v>
      </c>
    </row>
    <row r="197" spans="1:13" ht="45" customHeight="1" x14ac:dyDescent="0.25">
      <c r="A197" s="285"/>
      <c r="B197" s="170">
        <f t="shared" ref="B197:B200" si="2">+C197*D197</f>
        <v>1350</v>
      </c>
      <c r="C197" s="170">
        <v>45</v>
      </c>
      <c r="D197" s="143">
        <v>30</v>
      </c>
      <c r="E197" s="294" t="s">
        <v>338</v>
      </c>
      <c r="F197" s="296" t="s">
        <v>7</v>
      </c>
      <c r="G197" s="299">
        <v>69418225</v>
      </c>
      <c r="H197" s="103" t="s">
        <v>8</v>
      </c>
      <c r="I197" s="104" t="s">
        <v>213</v>
      </c>
      <c r="J197" s="103" t="s">
        <v>324</v>
      </c>
      <c r="K197" s="111" t="s">
        <v>213</v>
      </c>
    </row>
    <row r="198" spans="1:13" ht="117" customHeight="1" x14ac:dyDescent="0.25">
      <c r="A198" s="285"/>
      <c r="B198" s="170">
        <f t="shared" si="2"/>
        <v>855</v>
      </c>
      <c r="C198" s="170">
        <v>19</v>
      </c>
      <c r="D198" s="143">
        <v>45</v>
      </c>
      <c r="E198" s="294"/>
      <c r="F198" s="297"/>
      <c r="G198" s="300"/>
      <c r="H198" s="320" t="s">
        <v>9</v>
      </c>
      <c r="I198" s="323" t="s">
        <v>213</v>
      </c>
      <c r="J198" s="317" t="s">
        <v>10</v>
      </c>
      <c r="K198" s="314" t="s">
        <v>405</v>
      </c>
    </row>
    <row r="199" spans="1:13" ht="42.75" customHeight="1" x14ac:dyDescent="0.25">
      <c r="A199" s="285"/>
      <c r="B199" s="170">
        <f t="shared" si="2"/>
        <v>175</v>
      </c>
      <c r="C199" s="170">
        <v>25</v>
      </c>
      <c r="D199" s="143">
        <v>7</v>
      </c>
      <c r="E199" s="294"/>
      <c r="F199" s="297"/>
      <c r="G199" s="300"/>
      <c r="H199" s="321"/>
      <c r="I199" s="324"/>
      <c r="J199" s="318"/>
      <c r="K199" s="315"/>
    </row>
    <row r="200" spans="1:13" ht="72.75" customHeight="1" x14ac:dyDescent="0.25">
      <c r="A200" s="285"/>
      <c r="B200" s="171">
        <f t="shared" si="2"/>
        <v>175</v>
      </c>
      <c r="C200" s="170">
        <v>25</v>
      </c>
      <c r="D200" s="143">
        <v>7</v>
      </c>
      <c r="E200" s="294"/>
      <c r="F200" s="297"/>
      <c r="G200" s="300"/>
      <c r="H200" s="322"/>
      <c r="I200" s="325"/>
      <c r="J200" s="319"/>
      <c r="K200" s="316"/>
    </row>
    <row r="201" spans="1:13" ht="22.5" customHeight="1" thickBot="1" x14ac:dyDescent="0.3">
      <c r="A201" s="286"/>
      <c r="B201" s="167">
        <f>SUM(B196:B200)</f>
        <v>3535</v>
      </c>
      <c r="C201" s="120"/>
      <c r="D201" s="121"/>
      <c r="E201" s="172"/>
      <c r="F201" s="298"/>
      <c r="G201" s="301"/>
      <c r="H201" s="107" t="s">
        <v>12</v>
      </c>
      <c r="I201" s="113" t="s">
        <v>213</v>
      </c>
      <c r="J201" s="107"/>
      <c r="K201" s="114"/>
      <c r="M201" s="117"/>
    </row>
    <row r="202" spans="1:13" ht="78.75" customHeight="1" x14ac:dyDescent="0.25">
      <c r="A202" s="284" t="s">
        <v>256</v>
      </c>
      <c r="B202" s="168">
        <f>+C202*D202</f>
        <v>3990</v>
      </c>
      <c r="C202" s="168">
        <v>210</v>
      </c>
      <c r="D202" s="142">
        <v>19</v>
      </c>
      <c r="E202" s="169" t="s">
        <v>340</v>
      </c>
      <c r="F202" s="108" t="s">
        <v>5</v>
      </c>
      <c r="G202" s="101" t="s">
        <v>416</v>
      </c>
      <c r="H202" s="100" t="s">
        <v>6</v>
      </c>
      <c r="I202" s="109" t="s">
        <v>213</v>
      </c>
      <c r="J202" s="100" t="s">
        <v>325</v>
      </c>
      <c r="K202" s="110" t="s">
        <v>213</v>
      </c>
    </row>
    <row r="203" spans="1:13" ht="45" customHeight="1" x14ac:dyDescent="0.25">
      <c r="A203" s="285"/>
      <c r="B203" s="170">
        <f t="shared" ref="B203:B206" si="3">+C203*D203</f>
        <v>4200</v>
      </c>
      <c r="C203" s="170">
        <v>70</v>
      </c>
      <c r="D203" s="143">
        <v>60</v>
      </c>
      <c r="E203" s="294" t="s">
        <v>338</v>
      </c>
      <c r="F203" s="296" t="s">
        <v>7</v>
      </c>
      <c r="G203" s="299">
        <v>49548301</v>
      </c>
      <c r="H203" s="103" t="s">
        <v>8</v>
      </c>
      <c r="I203" s="104" t="s">
        <v>213</v>
      </c>
      <c r="J203" s="103" t="s">
        <v>324</v>
      </c>
      <c r="K203" s="111" t="s">
        <v>213</v>
      </c>
    </row>
    <row r="204" spans="1:13" ht="117" customHeight="1" x14ac:dyDescent="0.25">
      <c r="A204" s="285"/>
      <c r="B204" s="170">
        <f t="shared" si="3"/>
        <v>1500</v>
      </c>
      <c r="C204" s="170">
        <v>25</v>
      </c>
      <c r="D204" s="143">
        <v>60</v>
      </c>
      <c r="E204" s="294"/>
      <c r="F204" s="297"/>
      <c r="G204" s="300"/>
      <c r="H204" s="320" t="s">
        <v>9</v>
      </c>
      <c r="I204" s="323" t="s">
        <v>213</v>
      </c>
      <c r="J204" s="317" t="s">
        <v>10</v>
      </c>
      <c r="K204" s="314" t="s">
        <v>415</v>
      </c>
    </row>
    <row r="205" spans="1:13" ht="42.75" customHeight="1" x14ac:dyDescent="0.25">
      <c r="A205" s="285"/>
      <c r="B205" s="170">
        <f t="shared" si="3"/>
        <v>855</v>
      </c>
      <c r="C205" s="170">
        <v>45</v>
      </c>
      <c r="D205" s="143">
        <v>19</v>
      </c>
      <c r="E205" s="294"/>
      <c r="F205" s="297"/>
      <c r="G205" s="300"/>
      <c r="H205" s="321"/>
      <c r="I205" s="324"/>
      <c r="J205" s="318"/>
      <c r="K205" s="315"/>
    </row>
    <row r="206" spans="1:13" ht="80.25" customHeight="1" x14ac:dyDescent="0.25">
      <c r="A206" s="285"/>
      <c r="B206" s="171">
        <f t="shared" si="3"/>
        <v>940.5</v>
      </c>
      <c r="C206" s="170">
        <v>49.5</v>
      </c>
      <c r="D206" s="143">
        <v>19</v>
      </c>
      <c r="E206" s="294"/>
      <c r="F206" s="297"/>
      <c r="G206" s="300"/>
      <c r="H206" s="322"/>
      <c r="I206" s="325"/>
      <c r="J206" s="319"/>
      <c r="K206" s="316"/>
    </row>
    <row r="207" spans="1:13" ht="22.5" customHeight="1" thickBot="1" x14ac:dyDescent="0.3">
      <c r="A207" s="286"/>
      <c r="B207" s="173">
        <f>SUM(B202:B206)</f>
        <v>11485.5</v>
      </c>
      <c r="C207" s="120"/>
      <c r="D207" s="121"/>
      <c r="E207" s="172"/>
      <c r="F207" s="298"/>
      <c r="G207" s="301"/>
      <c r="H207" s="107" t="s">
        <v>12</v>
      </c>
      <c r="I207" s="113" t="s">
        <v>213</v>
      </c>
      <c r="J207" s="107"/>
      <c r="K207" s="114"/>
      <c r="M207" s="117"/>
    </row>
    <row r="208" spans="1:13" ht="68.25" customHeight="1" x14ac:dyDescent="0.25">
      <c r="A208" s="326" t="s">
        <v>256</v>
      </c>
      <c r="B208" s="170">
        <f>+C208*D208</f>
        <v>2695</v>
      </c>
      <c r="C208" s="174">
        <v>7.7</v>
      </c>
      <c r="D208" s="142">
        <v>350</v>
      </c>
      <c r="E208" s="293" t="s">
        <v>424</v>
      </c>
      <c r="F208" s="108" t="s">
        <v>5</v>
      </c>
      <c r="G208" s="101" t="s">
        <v>423</v>
      </c>
      <c r="H208" s="100" t="s">
        <v>6</v>
      </c>
      <c r="I208" s="109" t="s">
        <v>213</v>
      </c>
      <c r="J208" s="100" t="s">
        <v>325</v>
      </c>
      <c r="K208" s="110" t="s">
        <v>213</v>
      </c>
    </row>
    <row r="209" spans="1:13" ht="68.25" customHeight="1" x14ac:dyDescent="0.25">
      <c r="A209" s="327"/>
      <c r="B209" s="170">
        <f t="shared" ref="B209:B212" si="4">+C209*D209</f>
        <v>2520</v>
      </c>
      <c r="C209" s="175">
        <v>5.6</v>
      </c>
      <c r="D209" s="143">
        <v>450</v>
      </c>
      <c r="E209" s="294"/>
      <c r="F209" s="296" t="s">
        <v>7</v>
      </c>
      <c r="G209" s="299" t="s">
        <v>421</v>
      </c>
      <c r="H209" s="103" t="s">
        <v>8</v>
      </c>
      <c r="I209" s="104" t="s">
        <v>213</v>
      </c>
      <c r="J209" s="103" t="s">
        <v>324</v>
      </c>
      <c r="K209" s="111" t="s">
        <v>213</v>
      </c>
    </row>
    <row r="210" spans="1:13" ht="68.25" customHeight="1" x14ac:dyDescent="0.25">
      <c r="A210" s="327"/>
      <c r="B210" s="170">
        <f t="shared" si="4"/>
        <v>1980</v>
      </c>
      <c r="C210" s="175">
        <v>1.98</v>
      </c>
      <c r="D210" s="143">
        <v>1000</v>
      </c>
      <c r="E210" s="294"/>
      <c r="F210" s="297"/>
      <c r="G210" s="300"/>
      <c r="H210" s="320" t="s">
        <v>9</v>
      </c>
      <c r="I210" s="323" t="s">
        <v>213</v>
      </c>
      <c r="J210" s="296" t="s">
        <v>10</v>
      </c>
      <c r="K210" s="314" t="s">
        <v>422</v>
      </c>
    </row>
    <row r="211" spans="1:13" ht="68.25" customHeight="1" x14ac:dyDescent="0.25">
      <c r="A211" s="327"/>
      <c r="B211" s="170">
        <f t="shared" si="4"/>
        <v>1800</v>
      </c>
      <c r="C211" s="175">
        <v>4.5</v>
      </c>
      <c r="D211" s="143">
        <v>400</v>
      </c>
      <c r="E211" s="294"/>
      <c r="F211" s="297"/>
      <c r="G211" s="300"/>
      <c r="H211" s="321"/>
      <c r="I211" s="324"/>
      <c r="J211" s="297"/>
      <c r="K211" s="315"/>
    </row>
    <row r="212" spans="1:13" ht="68.25" customHeight="1" x14ac:dyDescent="0.25">
      <c r="A212" s="327"/>
      <c r="B212" s="170">
        <f t="shared" si="4"/>
        <v>585</v>
      </c>
      <c r="C212" s="175">
        <v>2.25</v>
      </c>
      <c r="D212" s="143">
        <v>260</v>
      </c>
      <c r="E212" s="294"/>
      <c r="F212" s="297"/>
      <c r="G212" s="300"/>
      <c r="H212" s="322"/>
      <c r="I212" s="325"/>
      <c r="J212" s="334"/>
      <c r="K212" s="316"/>
    </row>
    <row r="213" spans="1:13" ht="68.25" customHeight="1" x14ac:dyDescent="0.25">
      <c r="A213" s="327"/>
      <c r="B213" s="170">
        <f t="shared" ref="B213:B214" si="5">+C213*D213</f>
        <v>173.9</v>
      </c>
      <c r="C213" s="175">
        <v>4.7</v>
      </c>
      <c r="D213" s="143">
        <v>37</v>
      </c>
      <c r="E213" s="146"/>
      <c r="F213" s="297"/>
      <c r="G213" s="300"/>
      <c r="H213" s="176"/>
      <c r="I213" s="177"/>
      <c r="J213" s="178"/>
      <c r="K213" s="179"/>
    </row>
    <row r="214" spans="1:13" ht="68.25" customHeight="1" x14ac:dyDescent="0.25">
      <c r="A214" s="327"/>
      <c r="B214" s="170">
        <f t="shared" si="5"/>
        <v>2929</v>
      </c>
      <c r="C214" s="175">
        <v>14.5</v>
      </c>
      <c r="D214" s="143">
        <v>202</v>
      </c>
      <c r="E214" s="146"/>
      <c r="F214" s="297"/>
      <c r="G214" s="300"/>
      <c r="H214" s="176"/>
      <c r="I214" s="177"/>
      <c r="J214" s="178"/>
      <c r="K214" s="179"/>
    </row>
    <row r="215" spans="1:13" ht="68.25" customHeight="1" x14ac:dyDescent="0.25">
      <c r="A215" s="327"/>
      <c r="B215" s="171">
        <f t="shared" ref="B215" si="6">+C215*D215</f>
        <v>1757.6999999999998</v>
      </c>
      <c r="C215" s="175">
        <v>3.78</v>
      </c>
      <c r="D215" s="143">
        <v>465</v>
      </c>
      <c r="E215" s="146"/>
      <c r="F215" s="297"/>
      <c r="G215" s="300"/>
      <c r="H215" s="176"/>
      <c r="I215" s="177"/>
      <c r="J215" s="178"/>
      <c r="K215" s="179"/>
    </row>
    <row r="216" spans="1:13" ht="22.5" customHeight="1" thickBot="1" x14ac:dyDescent="0.3">
      <c r="A216" s="286"/>
      <c r="B216" s="173">
        <f>SUM(B208:B215)</f>
        <v>14440.599999999999</v>
      </c>
      <c r="C216" s="120"/>
      <c r="D216" s="121"/>
      <c r="E216" s="172"/>
      <c r="F216" s="298"/>
      <c r="G216" s="301"/>
      <c r="H216" s="107" t="s">
        <v>12</v>
      </c>
      <c r="I216" s="113" t="s">
        <v>213</v>
      </c>
      <c r="J216" s="107"/>
      <c r="K216" s="114"/>
      <c r="M216" s="117"/>
    </row>
    <row r="217" spans="1:13" ht="68.25" customHeight="1" x14ac:dyDescent="0.25">
      <c r="A217" s="326" t="s">
        <v>256</v>
      </c>
      <c r="B217" s="170">
        <f>+C217*D217</f>
        <v>660</v>
      </c>
      <c r="C217" s="174">
        <v>22</v>
      </c>
      <c r="D217" s="142">
        <v>30</v>
      </c>
      <c r="E217" s="293" t="s">
        <v>429</v>
      </c>
      <c r="F217" s="108" t="s">
        <v>5</v>
      </c>
      <c r="G217" s="101" t="s">
        <v>427</v>
      </c>
      <c r="H217" s="100" t="s">
        <v>6</v>
      </c>
      <c r="I217" s="109" t="s">
        <v>213</v>
      </c>
      <c r="J217" s="100" t="s">
        <v>325</v>
      </c>
      <c r="K217" s="110" t="s">
        <v>213</v>
      </c>
    </row>
    <row r="218" spans="1:13" ht="68.25" customHeight="1" x14ac:dyDescent="0.25">
      <c r="A218" s="327"/>
      <c r="B218" s="170">
        <f t="shared" ref="B218:B224" si="7">+C218*D218</f>
        <v>411</v>
      </c>
      <c r="C218" s="175">
        <v>6.85</v>
      </c>
      <c r="D218" s="143">
        <v>60</v>
      </c>
      <c r="E218" s="294"/>
      <c r="F218" s="296" t="s">
        <v>7</v>
      </c>
      <c r="G218" s="299">
        <v>47596368</v>
      </c>
      <c r="H218" s="103" t="s">
        <v>8</v>
      </c>
      <c r="I218" s="104" t="s">
        <v>213</v>
      </c>
      <c r="J218" s="103" t="s">
        <v>324</v>
      </c>
      <c r="K218" s="111" t="s">
        <v>213</v>
      </c>
    </row>
    <row r="219" spans="1:13" ht="68.25" customHeight="1" x14ac:dyDescent="0.25">
      <c r="A219" s="327"/>
      <c r="B219" s="170">
        <f t="shared" si="7"/>
        <v>55.099999999999994</v>
      </c>
      <c r="C219" s="175">
        <v>1.9</v>
      </c>
      <c r="D219" s="143">
        <v>29</v>
      </c>
      <c r="E219" s="294"/>
      <c r="F219" s="297"/>
      <c r="G219" s="300"/>
      <c r="H219" s="320" t="s">
        <v>9</v>
      </c>
      <c r="I219" s="323" t="s">
        <v>213</v>
      </c>
      <c r="J219" s="296" t="s">
        <v>10</v>
      </c>
      <c r="K219" s="314" t="s">
        <v>428</v>
      </c>
    </row>
    <row r="220" spans="1:13" ht="68.25" customHeight="1" x14ac:dyDescent="0.25">
      <c r="A220" s="327"/>
      <c r="B220" s="170">
        <f t="shared" si="7"/>
        <v>1727</v>
      </c>
      <c r="C220" s="175">
        <v>78.5</v>
      </c>
      <c r="D220" s="143">
        <v>22</v>
      </c>
      <c r="E220" s="294"/>
      <c r="F220" s="297"/>
      <c r="G220" s="300"/>
      <c r="H220" s="321"/>
      <c r="I220" s="324"/>
      <c r="J220" s="297"/>
      <c r="K220" s="315"/>
    </row>
    <row r="221" spans="1:13" x14ac:dyDescent="0.25">
      <c r="A221" s="327"/>
      <c r="B221" s="170">
        <f t="shared" si="7"/>
        <v>1400</v>
      </c>
      <c r="C221" s="175">
        <v>35</v>
      </c>
      <c r="D221" s="143">
        <v>40</v>
      </c>
      <c r="E221" s="294"/>
      <c r="F221" s="297"/>
      <c r="G221" s="300"/>
      <c r="H221" s="322"/>
      <c r="I221" s="325"/>
      <c r="J221" s="334"/>
      <c r="K221" s="316"/>
    </row>
    <row r="222" spans="1:13" x14ac:dyDescent="0.25">
      <c r="A222" s="327"/>
      <c r="B222" s="170">
        <f t="shared" si="7"/>
        <v>864</v>
      </c>
      <c r="C222" s="175">
        <v>18</v>
      </c>
      <c r="D222" s="143">
        <v>48</v>
      </c>
      <c r="E222" s="146"/>
      <c r="F222" s="297"/>
      <c r="G222" s="300"/>
      <c r="H222" s="176"/>
      <c r="I222" s="177"/>
      <c r="J222" s="178"/>
      <c r="K222" s="179"/>
    </row>
    <row r="223" spans="1:13" x14ac:dyDescent="0.25">
      <c r="A223" s="327"/>
      <c r="B223" s="170">
        <f t="shared" si="7"/>
        <v>130</v>
      </c>
      <c r="C223" s="175">
        <v>6.5</v>
      </c>
      <c r="D223" s="143">
        <v>20</v>
      </c>
      <c r="E223" s="146"/>
      <c r="F223" s="297"/>
      <c r="G223" s="300"/>
      <c r="H223" s="176"/>
      <c r="I223" s="177"/>
      <c r="J223" s="178"/>
      <c r="K223" s="179"/>
    </row>
    <row r="224" spans="1:13" x14ac:dyDescent="0.25">
      <c r="A224" s="327"/>
      <c r="B224" s="170">
        <f t="shared" si="7"/>
        <v>1134</v>
      </c>
      <c r="C224" s="175">
        <v>63</v>
      </c>
      <c r="D224" s="143">
        <v>18</v>
      </c>
      <c r="E224" s="146"/>
      <c r="F224" s="297"/>
      <c r="G224" s="300"/>
      <c r="H224" s="176"/>
      <c r="I224" s="177"/>
      <c r="J224" s="178"/>
      <c r="K224" s="179"/>
    </row>
    <row r="225" spans="1:13" x14ac:dyDescent="0.25">
      <c r="A225" s="327"/>
      <c r="B225" s="170">
        <f t="shared" ref="B225" si="8">+C225*D225</f>
        <v>195</v>
      </c>
      <c r="C225" s="175">
        <v>19.5</v>
      </c>
      <c r="D225" s="143">
        <v>10</v>
      </c>
      <c r="E225" s="146"/>
      <c r="F225" s="297"/>
      <c r="G225" s="300"/>
      <c r="H225" s="176"/>
      <c r="I225" s="177"/>
      <c r="J225" s="178"/>
      <c r="K225" s="179"/>
    </row>
    <row r="226" spans="1:13" x14ac:dyDescent="0.25">
      <c r="A226" s="327"/>
      <c r="B226" s="171">
        <f t="shared" ref="B226" si="9">+C226*D226</f>
        <v>135</v>
      </c>
      <c r="C226" s="175">
        <v>4.5</v>
      </c>
      <c r="D226" s="143">
        <v>30</v>
      </c>
      <c r="E226" s="146"/>
      <c r="F226" s="297"/>
      <c r="G226" s="300"/>
      <c r="H226" s="176"/>
      <c r="I226" s="177"/>
      <c r="J226" s="178"/>
      <c r="K226" s="179"/>
    </row>
    <row r="227" spans="1:13" ht="19.5" thickBot="1" x14ac:dyDescent="0.3">
      <c r="A227" s="286"/>
      <c r="B227" s="167">
        <f>SUM(B217:B226)</f>
        <v>6711.1</v>
      </c>
      <c r="C227" s="120"/>
      <c r="D227" s="121"/>
      <c r="E227" s="172"/>
      <c r="F227" s="298"/>
      <c r="G227" s="301"/>
      <c r="H227" s="107" t="s">
        <v>12</v>
      </c>
      <c r="I227" s="113" t="s">
        <v>213</v>
      </c>
      <c r="J227" s="107"/>
      <c r="K227" s="114"/>
      <c r="M227" s="117"/>
    </row>
    <row r="228" spans="1:13" ht="70.5" customHeight="1" x14ac:dyDescent="0.25">
      <c r="A228" s="326" t="s">
        <v>256</v>
      </c>
      <c r="B228" s="170">
        <f>+C228*D228</f>
        <v>1922.4</v>
      </c>
      <c r="C228" s="174">
        <v>10.8</v>
      </c>
      <c r="D228" s="142">
        <v>178</v>
      </c>
      <c r="E228" s="293" t="s">
        <v>438</v>
      </c>
      <c r="F228" s="108" t="s">
        <v>5</v>
      </c>
      <c r="G228" s="101" t="s">
        <v>439</v>
      </c>
      <c r="H228" s="100" t="s">
        <v>6</v>
      </c>
      <c r="I228" s="109" t="s">
        <v>213</v>
      </c>
      <c r="J228" s="100" t="s">
        <v>325</v>
      </c>
      <c r="K228" s="110" t="s">
        <v>213</v>
      </c>
    </row>
    <row r="229" spans="1:13" ht="38.25" customHeight="1" x14ac:dyDescent="0.25">
      <c r="A229" s="327"/>
      <c r="B229" s="170">
        <f t="shared" ref="B229:B238" si="10">+C229*D229</f>
        <v>1140</v>
      </c>
      <c r="C229" s="175">
        <v>0.38</v>
      </c>
      <c r="D229" s="143">
        <v>3000</v>
      </c>
      <c r="E229" s="294"/>
      <c r="F229" s="296" t="s">
        <v>7</v>
      </c>
      <c r="G229" s="299">
        <v>96787112</v>
      </c>
      <c r="H229" s="103" t="s">
        <v>8</v>
      </c>
      <c r="I229" s="104" t="s">
        <v>213</v>
      </c>
      <c r="J229" s="103" t="s">
        <v>324</v>
      </c>
      <c r="K229" s="111" t="s">
        <v>213</v>
      </c>
    </row>
    <row r="230" spans="1:13" ht="68.25" customHeight="1" x14ac:dyDescent="0.25">
      <c r="A230" s="327"/>
      <c r="B230" s="170">
        <f t="shared" si="10"/>
        <v>480</v>
      </c>
      <c r="C230" s="175">
        <v>0.16</v>
      </c>
      <c r="D230" s="143">
        <v>3000</v>
      </c>
      <c r="E230" s="294"/>
      <c r="F230" s="297"/>
      <c r="G230" s="300"/>
      <c r="H230" s="320" t="s">
        <v>9</v>
      </c>
      <c r="I230" s="323" t="s">
        <v>213</v>
      </c>
      <c r="J230" s="296" t="s">
        <v>10</v>
      </c>
      <c r="K230" s="314" t="s">
        <v>440</v>
      </c>
    </row>
    <row r="231" spans="1:13" ht="45.75" customHeight="1" x14ac:dyDescent="0.25">
      <c r="A231" s="327"/>
      <c r="B231" s="170">
        <f t="shared" si="10"/>
        <v>840</v>
      </c>
      <c r="C231" s="175">
        <v>24</v>
      </c>
      <c r="D231" s="143">
        <v>35</v>
      </c>
      <c r="E231" s="294"/>
      <c r="F231" s="297"/>
      <c r="G231" s="300"/>
      <c r="H231" s="321"/>
      <c r="I231" s="324"/>
      <c r="J231" s="297"/>
      <c r="K231" s="315"/>
    </row>
    <row r="232" spans="1:13" ht="36" customHeight="1" x14ac:dyDescent="0.25">
      <c r="A232" s="327"/>
      <c r="B232" s="170">
        <f t="shared" si="10"/>
        <v>980</v>
      </c>
      <c r="C232" s="175">
        <v>28</v>
      </c>
      <c r="D232" s="143">
        <v>35</v>
      </c>
      <c r="E232" s="294"/>
      <c r="F232" s="297"/>
      <c r="G232" s="300"/>
      <c r="H232" s="322"/>
      <c r="I232" s="325"/>
      <c r="J232" s="334"/>
      <c r="K232" s="316"/>
    </row>
    <row r="233" spans="1:13" ht="68.25" customHeight="1" x14ac:dyDescent="0.25">
      <c r="A233" s="327"/>
      <c r="B233" s="170">
        <f t="shared" si="10"/>
        <v>1080</v>
      </c>
      <c r="C233" s="175">
        <v>0.36</v>
      </c>
      <c r="D233" s="143">
        <v>3000</v>
      </c>
      <c r="E233" s="146"/>
      <c r="F233" s="297"/>
      <c r="G233" s="300"/>
      <c r="H233" s="176"/>
      <c r="I233" s="177"/>
      <c r="J233" s="178"/>
      <c r="K233" s="179"/>
    </row>
    <row r="234" spans="1:13" ht="49.5" customHeight="1" x14ac:dyDescent="0.25">
      <c r="A234" s="327"/>
      <c r="B234" s="170">
        <f t="shared" si="10"/>
        <v>869.99999999999989</v>
      </c>
      <c r="C234" s="175">
        <v>0.28999999999999998</v>
      </c>
      <c r="D234" s="143">
        <v>3000</v>
      </c>
      <c r="E234" s="146"/>
      <c r="F234" s="297"/>
      <c r="G234" s="300"/>
      <c r="H234" s="176"/>
      <c r="I234" s="177"/>
      <c r="J234" s="178"/>
      <c r="K234" s="179"/>
    </row>
    <row r="235" spans="1:13" ht="51" customHeight="1" x14ac:dyDescent="0.25">
      <c r="A235" s="327"/>
      <c r="B235" s="170">
        <f t="shared" si="10"/>
        <v>7232.6</v>
      </c>
      <c r="C235" s="175">
        <v>12.47</v>
      </c>
      <c r="D235" s="143">
        <v>580</v>
      </c>
      <c r="E235" s="146"/>
      <c r="F235" s="297"/>
      <c r="G235" s="300"/>
      <c r="H235" s="176"/>
      <c r="I235" s="177"/>
      <c r="J235" s="178"/>
      <c r="K235" s="179"/>
    </row>
    <row r="236" spans="1:13" ht="43.5" customHeight="1" x14ac:dyDescent="0.25">
      <c r="A236" s="327"/>
      <c r="B236" s="170">
        <f t="shared" si="10"/>
        <v>4425</v>
      </c>
      <c r="C236" s="175">
        <v>2.95</v>
      </c>
      <c r="D236" s="143">
        <v>1500</v>
      </c>
      <c r="E236" s="146"/>
      <c r="F236" s="297"/>
      <c r="G236" s="300"/>
      <c r="H236" s="176"/>
      <c r="I236" s="177"/>
      <c r="J236" s="178"/>
      <c r="K236" s="179"/>
    </row>
    <row r="237" spans="1:13" ht="51" customHeight="1" x14ac:dyDescent="0.25">
      <c r="A237" s="327"/>
      <c r="B237" s="170">
        <f t="shared" ref="B237" si="11">+C237*D237</f>
        <v>2160</v>
      </c>
      <c r="C237" s="175">
        <v>72</v>
      </c>
      <c r="D237" s="143">
        <v>30</v>
      </c>
      <c r="E237" s="146"/>
      <c r="F237" s="297"/>
      <c r="G237" s="300"/>
      <c r="H237" s="176"/>
      <c r="I237" s="177"/>
      <c r="J237" s="178"/>
      <c r="K237" s="179"/>
    </row>
    <row r="238" spans="1:13" x14ac:dyDescent="0.25">
      <c r="A238" s="327"/>
      <c r="B238" s="171">
        <f t="shared" si="10"/>
        <v>2370</v>
      </c>
      <c r="C238" s="175">
        <v>79</v>
      </c>
      <c r="D238" s="143">
        <v>30</v>
      </c>
      <c r="E238" s="146"/>
      <c r="F238" s="297"/>
      <c r="G238" s="300"/>
      <c r="H238" s="176"/>
      <c r="I238" s="177"/>
      <c r="J238" s="178"/>
      <c r="K238" s="179"/>
    </row>
    <row r="239" spans="1:13" ht="22.5" customHeight="1" thickBot="1" x14ac:dyDescent="0.3">
      <c r="A239" s="286"/>
      <c r="B239" s="167">
        <f>SUM(B228:B238)</f>
        <v>23500</v>
      </c>
      <c r="C239" s="120"/>
      <c r="D239" s="121"/>
      <c r="E239" s="172"/>
      <c r="F239" s="298"/>
      <c r="G239" s="301"/>
      <c r="H239" s="107" t="s">
        <v>12</v>
      </c>
      <c r="I239" s="113" t="s">
        <v>213</v>
      </c>
      <c r="J239" s="107"/>
      <c r="K239" s="114"/>
      <c r="M239" s="117"/>
    </row>
    <row r="240" spans="1:13" ht="78.75" customHeight="1" x14ac:dyDescent="0.25">
      <c r="A240" s="284" t="s">
        <v>256</v>
      </c>
      <c r="B240" s="168">
        <f>+C240*D240</f>
        <v>4938.5</v>
      </c>
      <c r="C240" s="168">
        <v>14.11</v>
      </c>
      <c r="D240" s="142">
        <v>350</v>
      </c>
      <c r="E240" s="293" t="s">
        <v>425</v>
      </c>
      <c r="F240" s="108" t="s">
        <v>5</v>
      </c>
      <c r="G240" s="101" t="s">
        <v>426</v>
      </c>
      <c r="H240" s="100" t="s">
        <v>6</v>
      </c>
      <c r="I240" s="109" t="s">
        <v>213</v>
      </c>
      <c r="J240" s="100" t="s">
        <v>325</v>
      </c>
      <c r="K240" s="110" t="s">
        <v>213</v>
      </c>
    </row>
    <row r="241" spans="1:13" ht="45" customHeight="1" x14ac:dyDescent="0.25">
      <c r="A241" s="285"/>
      <c r="B241" s="170">
        <f t="shared" ref="B241:B243" si="12">+C241*D241</f>
        <v>863.71999999999991</v>
      </c>
      <c r="C241" s="170">
        <v>2.86</v>
      </c>
      <c r="D241" s="143">
        <v>302</v>
      </c>
      <c r="E241" s="294"/>
      <c r="F241" s="296" t="s">
        <v>7</v>
      </c>
      <c r="G241" s="299">
        <v>99437783</v>
      </c>
      <c r="H241" s="103" t="s">
        <v>8</v>
      </c>
      <c r="I241" s="104" t="s">
        <v>213</v>
      </c>
      <c r="J241" s="103" t="s">
        <v>324</v>
      </c>
      <c r="K241" s="111" t="s">
        <v>213</v>
      </c>
    </row>
    <row r="242" spans="1:13" ht="117" customHeight="1" x14ac:dyDescent="0.25">
      <c r="A242" s="285"/>
      <c r="B242" s="170">
        <f t="shared" si="12"/>
        <v>1000</v>
      </c>
      <c r="C242" s="170">
        <v>10</v>
      </c>
      <c r="D242" s="143">
        <v>100</v>
      </c>
      <c r="E242" s="294"/>
      <c r="F242" s="297"/>
      <c r="G242" s="300"/>
      <c r="H242" s="320" t="s">
        <v>9</v>
      </c>
      <c r="I242" s="323" t="s">
        <v>213</v>
      </c>
      <c r="J242" s="296" t="s">
        <v>10</v>
      </c>
      <c r="K242" s="314" t="s">
        <v>422</v>
      </c>
    </row>
    <row r="243" spans="1:13" ht="68.25" customHeight="1" x14ac:dyDescent="0.25">
      <c r="A243" s="285"/>
      <c r="B243" s="170">
        <f t="shared" si="12"/>
        <v>696</v>
      </c>
      <c r="C243" s="170">
        <v>29</v>
      </c>
      <c r="D243" s="143">
        <v>24</v>
      </c>
      <c r="E243" s="294"/>
      <c r="F243" s="297"/>
      <c r="G243" s="300"/>
      <c r="H243" s="321"/>
      <c r="I243" s="324"/>
      <c r="J243" s="297"/>
      <c r="K243" s="315"/>
    </row>
    <row r="244" spans="1:13" ht="22.5" customHeight="1" thickBot="1" x14ac:dyDescent="0.3">
      <c r="A244" s="286"/>
      <c r="B244" s="180">
        <f>SUM(B240:B243)</f>
        <v>7498.22</v>
      </c>
      <c r="C244" s="120"/>
      <c r="D244" s="121"/>
      <c r="E244" s="172"/>
      <c r="F244" s="298"/>
      <c r="G244" s="301"/>
      <c r="H244" s="107" t="s">
        <v>12</v>
      </c>
      <c r="I244" s="113" t="s">
        <v>213</v>
      </c>
      <c r="J244" s="107"/>
      <c r="K244" s="114"/>
      <c r="M244" s="117"/>
    </row>
    <row r="245" spans="1:13" ht="78.75" customHeight="1" x14ac:dyDescent="0.25">
      <c r="A245" s="284" t="s">
        <v>256</v>
      </c>
      <c r="B245" s="168">
        <f>+C245*D245</f>
        <v>1630</v>
      </c>
      <c r="C245" s="168">
        <v>815</v>
      </c>
      <c r="D245" s="142">
        <v>2</v>
      </c>
      <c r="E245" s="293" t="s">
        <v>430</v>
      </c>
      <c r="F245" s="108" t="s">
        <v>5</v>
      </c>
      <c r="G245" s="101" t="s">
        <v>432</v>
      </c>
      <c r="H245" s="100" t="s">
        <v>6</v>
      </c>
      <c r="I245" s="109" t="s">
        <v>213</v>
      </c>
      <c r="J245" s="100" t="s">
        <v>325</v>
      </c>
      <c r="K245" s="110" t="s">
        <v>213</v>
      </c>
    </row>
    <row r="246" spans="1:13" ht="45" customHeight="1" x14ac:dyDescent="0.25">
      <c r="A246" s="285"/>
      <c r="B246" s="170">
        <f t="shared" ref="B246:B247" si="13">+C246*D246</f>
        <v>2990</v>
      </c>
      <c r="C246" s="170">
        <v>598</v>
      </c>
      <c r="D246" s="143">
        <v>5</v>
      </c>
      <c r="E246" s="294"/>
      <c r="F246" s="296" t="s">
        <v>7</v>
      </c>
      <c r="G246" s="299">
        <v>4619463</v>
      </c>
      <c r="H246" s="103" t="s">
        <v>8</v>
      </c>
      <c r="I246" s="104" t="s">
        <v>213</v>
      </c>
      <c r="J246" s="103" t="s">
        <v>324</v>
      </c>
      <c r="K246" s="111" t="s">
        <v>213</v>
      </c>
    </row>
    <row r="247" spans="1:13" ht="138.75" customHeight="1" x14ac:dyDescent="0.25">
      <c r="A247" s="285"/>
      <c r="B247" s="170">
        <f t="shared" si="13"/>
        <v>2380</v>
      </c>
      <c r="C247" s="170">
        <v>595</v>
      </c>
      <c r="D247" s="143">
        <v>4</v>
      </c>
      <c r="E247" s="294"/>
      <c r="F247" s="297"/>
      <c r="G247" s="300"/>
      <c r="H247" s="181" t="s">
        <v>9</v>
      </c>
      <c r="I247" s="182" t="s">
        <v>213</v>
      </c>
      <c r="J247" s="150" t="s">
        <v>10</v>
      </c>
      <c r="K247" s="152" t="s">
        <v>431</v>
      </c>
    </row>
    <row r="248" spans="1:13" ht="22.5" customHeight="1" thickBot="1" x14ac:dyDescent="0.3">
      <c r="A248" s="286"/>
      <c r="B248" s="180">
        <f>SUM(B245:B247)</f>
        <v>7000</v>
      </c>
      <c r="C248" s="120"/>
      <c r="D248" s="121"/>
      <c r="E248" s="172"/>
      <c r="F248" s="298"/>
      <c r="G248" s="301"/>
      <c r="H248" s="107" t="s">
        <v>12</v>
      </c>
      <c r="I248" s="113" t="s">
        <v>213</v>
      </c>
      <c r="J248" s="107"/>
      <c r="K248" s="114"/>
      <c r="M248" s="117"/>
    </row>
    <row r="249" spans="1:13" ht="78.75" customHeight="1" x14ac:dyDescent="0.25">
      <c r="A249" s="284" t="s">
        <v>256</v>
      </c>
      <c r="B249" s="288">
        <f>+C249*D249</f>
        <v>4950</v>
      </c>
      <c r="C249" s="287">
        <v>110</v>
      </c>
      <c r="D249" s="290">
        <v>45</v>
      </c>
      <c r="E249" s="293" t="s">
        <v>338</v>
      </c>
      <c r="F249" s="108" t="s">
        <v>5</v>
      </c>
      <c r="G249" s="101" t="s">
        <v>392</v>
      </c>
      <c r="H249" s="100" t="s">
        <v>6</v>
      </c>
      <c r="I249" s="109" t="s">
        <v>213</v>
      </c>
      <c r="J249" s="100" t="s">
        <v>325</v>
      </c>
      <c r="K249" s="110" t="s">
        <v>213</v>
      </c>
    </row>
    <row r="250" spans="1:13" x14ac:dyDescent="0.25">
      <c r="A250" s="285"/>
      <c r="B250" s="288"/>
      <c r="C250" s="288"/>
      <c r="D250" s="291"/>
      <c r="E250" s="294"/>
      <c r="F250" s="296" t="s">
        <v>7</v>
      </c>
      <c r="G250" s="299">
        <v>4854306</v>
      </c>
      <c r="H250" s="103" t="s">
        <v>8</v>
      </c>
      <c r="I250" s="104" t="s">
        <v>213</v>
      </c>
      <c r="J250" s="103" t="s">
        <v>324</v>
      </c>
      <c r="K250" s="111" t="s">
        <v>213</v>
      </c>
    </row>
    <row r="251" spans="1:13" ht="176.25" customHeight="1" x14ac:dyDescent="0.25">
      <c r="A251" s="285"/>
      <c r="B251" s="288">
        <f>+C251*D251</f>
        <v>2520</v>
      </c>
      <c r="C251" s="288">
        <v>56</v>
      </c>
      <c r="D251" s="291">
        <v>45</v>
      </c>
      <c r="E251" s="294"/>
      <c r="F251" s="297"/>
      <c r="G251" s="300"/>
      <c r="H251" s="105" t="s">
        <v>9</v>
      </c>
      <c r="I251" s="104" t="s">
        <v>213</v>
      </c>
      <c r="J251" s="103" t="s">
        <v>10</v>
      </c>
      <c r="K251" s="112" t="s">
        <v>391</v>
      </c>
    </row>
    <row r="252" spans="1:13" ht="29.25" customHeight="1" x14ac:dyDescent="0.25">
      <c r="A252" s="285"/>
      <c r="B252" s="313"/>
      <c r="C252" s="288"/>
      <c r="D252" s="291"/>
      <c r="E252" s="294"/>
      <c r="F252" s="297"/>
      <c r="G252" s="300"/>
      <c r="H252" s="103" t="s">
        <v>11</v>
      </c>
      <c r="I252" s="104" t="s">
        <v>213</v>
      </c>
      <c r="J252" s="103" t="s">
        <v>296</v>
      </c>
      <c r="K252" s="106" t="s">
        <v>213</v>
      </c>
      <c r="M252" s="117"/>
    </row>
    <row r="253" spans="1:13" ht="26.25" customHeight="1" thickBot="1" x14ac:dyDescent="0.3">
      <c r="A253" s="286"/>
      <c r="B253" s="167">
        <f>+B251+B249</f>
        <v>7470</v>
      </c>
      <c r="C253" s="120"/>
      <c r="D253" s="121"/>
      <c r="E253" s="295"/>
      <c r="F253" s="298"/>
      <c r="G253" s="301"/>
      <c r="H253" s="107" t="s">
        <v>12</v>
      </c>
      <c r="I253" s="113" t="s">
        <v>213</v>
      </c>
      <c r="J253" s="107"/>
      <c r="K253" s="114"/>
      <c r="M253" s="117"/>
    </row>
    <row r="254" spans="1:13" ht="78.75" customHeight="1" x14ac:dyDescent="0.25">
      <c r="A254" s="284" t="s">
        <v>256</v>
      </c>
      <c r="B254" s="287">
        <f>+C254*D254</f>
        <v>2550</v>
      </c>
      <c r="C254" s="287">
        <v>63.75</v>
      </c>
      <c r="D254" s="290">
        <v>40</v>
      </c>
      <c r="E254" s="293" t="s">
        <v>338</v>
      </c>
      <c r="F254" s="108" t="s">
        <v>5</v>
      </c>
      <c r="G254" s="101" t="s">
        <v>339</v>
      </c>
      <c r="H254" s="100" t="s">
        <v>6</v>
      </c>
      <c r="I254" s="109" t="s">
        <v>213</v>
      </c>
      <c r="J254" s="100" t="s">
        <v>325</v>
      </c>
      <c r="K254" s="110" t="s">
        <v>213</v>
      </c>
    </row>
    <row r="255" spans="1:13" x14ac:dyDescent="0.25">
      <c r="A255" s="285"/>
      <c r="B255" s="288"/>
      <c r="C255" s="288"/>
      <c r="D255" s="291"/>
      <c r="E255" s="294"/>
      <c r="F255" s="296" t="s">
        <v>7</v>
      </c>
      <c r="G255" s="299">
        <v>6121810</v>
      </c>
      <c r="H255" s="103" t="s">
        <v>8</v>
      </c>
      <c r="I255" s="104" t="s">
        <v>213</v>
      </c>
      <c r="J255" s="103" t="s">
        <v>324</v>
      </c>
      <c r="K255" s="111" t="s">
        <v>213</v>
      </c>
    </row>
    <row r="256" spans="1:13" ht="164.25" customHeight="1" x14ac:dyDescent="0.25">
      <c r="A256" s="285"/>
      <c r="B256" s="288">
        <f>+C256*D256</f>
        <v>1200</v>
      </c>
      <c r="C256" s="288">
        <v>30</v>
      </c>
      <c r="D256" s="291">
        <v>40</v>
      </c>
      <c r="E256" s="294"/>
      <c r="F256" s="297"/>
      <c r="G256" s="300"/>
      <c r="H256" s="105" t="s">
        <v>9</v>
      </c>
      <c r="I256" s="104" t="s">
        <v>213</v>
      </c>
      <c r="J256" s="103" t="s">
        <v>10</v>
      </c>
      <c r="K256" s="112" t="s">
        <v>411</v>
      </c>
    </row>
    <row r="257" spans="1:13" ht="29.25" customHeight="1" x14ac:dyDescent="0.25">
      <c r="A257" s="285"/>
      <c r="B257" s="313"/>
      <c r="C257" s="288"/>
      <c r="D257" s="291"/>
      <c r="E257" s="294"/>
      <c r="F257" s="297"/>
      <c r="G257" s="300"/>
      <c r="H257" s="103" t="s">
        <v>11</v>
      </c>
      <c r="I257" s="104" t="s">
        <v>213</v>
      </c>
      <c r="J257" s="103" t="s">
        <v>296</v>
      </c>
      <c r="K257" s="106" t="s">
        <v>213</v>
      </c>
      <c r="M257" s="117"/>
    </row>
    <row r="258" spans="1:13" ht="26.25" customHeight="1" thickBot="1" x14ac:dyDescent="0.3">
      <c r="A258" s="286"/>
      <c r="B258" s="167">
        <f>+B256+B254</f>
        <v>3750</v>
      </c>
      <c r="C258" s="120"/>
      <c r="D258" s="121"/>
      <c r="E258" s="295"/>
      <c r="F258" s="298"/>
      <c r="G258" s="301"/>
      <c r="H258" s="107" t="s">
        <v>12</v>
      </c>
      <c r="I258" s="113" t="s">
        <v>213</v>
      </c>
      <c r="J258" s="107"/>
      <c r="K258" s="114"/>
      <c r="M258" s="117"/>
    </row>
    <row r="259" spans="1:13" ht="78.75" customHeight="1" x14ac:dyDescent="0.25">
      <c r="A259" s="284" t="s">
        <v>256</v>
      </c>
      <c r="B259" s="287">
        <f>+C259*D259</f>
        <v>2970</v>
      </c>
      <c r="C259" s="287">
        <v>66</v>
      </c>
      <c r="D259" s="290">
        <v>45</v>
      </c>
      <c r="E259" s="293" t="s">
        <v>338</v>
      </c>
      <c r="F259" s="108" t="s">
        <v>5</v>
      </c>
      <c r="G259" s="101" t="s">
        <v>413</v>
      </c>
      <c r="H259" s="100" t="s">
        <v>6</v>
      </c>
      <c r="I259" s="109" t="s">
        <v>213</v>
      </c>
      <c r="J259" s="100" t="s">
        <v>325</v>
      </c>
      <c r="K259" s="110" t="s">
        <v>213</v>
      </c>
    </row>
    <row r="260" spans="1:13" x14ac:dyDescent="0.25">
      <c r="A260" s="285"/>
      <c r="B260" s="288"/>
      <c r="C260" s="288"/>
      <c r="D260" s="291"/>
      <c r="E260" s="294"/>
      <c r="F260" s="296" t="s">
        <v>7</v>
      </c>
      <c r="G260" s="299">
        <v>6847374</v>
      </c>
      <c r="H260" s="103" t="s">
        <v>8</v>
      </c>
      <c r="I260" s="104" t="s">
        <v>213</v>
      </c>
      <c r="J260" s="103" t="s">
        <v>324</v>
      </c>
      <c r="K260" s="111" t="s">
        <v>213</v>
      </c>
    </row>
    <row r="261" spans="1:13" ht="162.75" customHeight="1" x14ac:dyDescent="0.25">
      <c r="A261" s="285"/>
      <c r="B261" s="288">
        <f>+C261*D261</f>
        <v>1125</v>
      </c>
      <c r="C261" s="288">
        <v>25</v>
      </c>
      <c r="D261" s="291">
        <v>45</v>
      </c>
      <c r="E261" s="294"/>
      <c r="F261" s="297"/>
      <c r="G261" s="300"/>
      <c r="H261" s="105" t="s">
        <v>9</v>
      </c>
      <c r="I261" s="104" t="s">
        <v>213</v>
      </c>
      <c r="J261" s="103" t="s">
        <v>10</v>
      </c>
      <c r="K261" s="183" t="s">
        <v>412</v>
      </c>
    </row>
    <row r="262" spans="1:13" ht="29.25" customHeight="1" x14ac:dyDescent="0.25">
      <c r="A262" s="285"/>
      <c r="B262" s="313"/>
      <c r="C262" s="288"/>
      <c r="D262" s="291"/>
      <c r="E262" s="294"/>
      <c r="F262" s="297"/>
      <c r="G262" s="300"/>
      <c r="H262" s="103" t="s">
        <v>11</v>
      </c>
      <c r="I262" s="104" t="s">
        <v>213</v>
      </c>
      <c r="J262" s="103" t="s">
        <v>296</v>
      </c>
      <c r="K262" s="106" t="s">
        <v>213</v>
      </c>
      <c r="M262" s="117"/>
    </row>
    <row r="263" spans="1:13" ht="26.25" customHeight="1" thickBot="1" x14ac:dyDescent="0.3">
      <c r="A263" s="286"/>
      <c r="B263" s="167">
        <f>+B261+B259</f>
        <v>4095</v>
      </c>
      <c r="C263" s="120"/>
      <c r="D263" s="121"/>
      <c r="E263" s="295"/>
      <c r="F263" s="298"/>
      <c r="G263" s="301"/>
      <c r="H263" s="107" t="s">
        <v>12</v>
      </c>
      <c r="I263" s="113" t="s">
        <v>213</v>
      </c>
      <c r="J263" s="107"/>
      <c r="K263" s="114"/>
      <c r="M263" s="117"/>
    </row>
    <row r="264" spans="1:13" ht="78.75" customHeight="1" x14ac:dyDescent="0.25">
      <c r="A264" s="284" t="s">
        <v>256</v>
      </c>
      <c r="B264" s="287">
        <f>+C264*D264</f>
        <v>5112</v>
      </c>
      <c r="C264" s="287">
        <v>106.5</v>
      </c>
      <c r="D264" s="290">
        <v>48</v>
      </c>
      <c r="E264" s="293" t="s">
        <v>338</v>
      </c>
      <c r="F264" s="108" t="s">
        <v>5</v>
      </c>
      <c r="G264" s="101" t="s">
        <v>396</v>
      </c>
      <c r="H264" s="100" t="s">
        <v>6</v>
      </c>
      <c r="I264" s="109" t="s">
        <v>213</v>
      </c>
      <c r="J264" s="100" t="s">
        <v>325</v>
      </c>
      <c r="K264" s="110" t="s">
        <v>213</v>
      </c>
    </row>
    <row r="265" spans="1:13" x14ac:dyDescent="0.25">
      <c r="A265" s="285"/>
      <c r="B265" s="288"/>
      <c r="C265" s="288"/>
      <c r="D265" s="291"/>
      <c r="E265" s="294"/>
      <c r="F265" s="296" t="s">
        <v>7</v>
      </c>
      <c r="G265" s="299">
        <v>33480788</v>
      </c>
      <c r="H265" s="103" t="s">
        <v>8</v>
      </c>
      <c r="I265" s="104" t="s">
        <v>213</v>
      </c>
      <c r="J265" s="103" t="s">
        <v>324</v>
      </c>
      <c r="K265" s="111" t="s">
        <v>213</v>
      </c>
    </row>
    <row r="266" spans="1:13" ht="162.75" customHeight="1" x14ac:dyDescent="0.25">
      <c r="A266" s="285"/>
      <c r="B266" s="288">
        <f>+C266*D266</f>
        <v>2700</v>
      </c>
      <c r="C266" s="288">
        <v>60</v>
      </c>
      <c r="D266" s="291">
        <v>45</v>
      </c>
      <c r="E266" s="294"/>
      <c r="F266" s="297"/>
      <c r="G266" s="300"/>
      <c r="H266" s="105" t="s">
        <v>9</v>
      </c>
      <c r="I266" s="104" t="s">
        <v>213</v>
      </c>
      <c r="J266" s="103" t="s">
        <v>10</v>
      </c>
      <c r="K266" s="183" t="s">
        <v>446</v>
      </c>
    </row>
    <row r="267" spans="1:13" ht="29.25" customHeight="1" x14ac:dyDescent="0.25">
      <c r="A267" s="285"/>
      <c r="B267" s="313"/>
      <c r="C267" s="288"/>
      <c r="D267" s="291"/>
      <c r="E267" s="294"/>
      <c r="F267" s="297"/>
      <c r="G267" s="300"/>
      <c r="H267" s="103" t="s">
        <v>11</v>
      </c>
      <c r="I267" s="104" t="s">
        <v>213</v>
      </c>
      <c r="J267" s="103" t="s">
        <v>296</v>
      </c>
      <c r="K267" s="106" t="s">
        <v>213</v>
      </c>
      <c r="M267" s="117"/>
    </row>
    <row r="268" spans="1:13" ht="26.25" customHeight="1" thickBot="1" x14ac:dyDescent="0.3">
      <c r="A268" s="286"/>
      <c r="B268" s="167">
        <f>+B266+B264</f>
        <v>7812</v>
      </c>
      <c r="C268" s="120"/>
      <c r="D268" s="121"/>
      <c r="E268" s="295"/>
      <c r="F268" s="298"/>
      <c r="G268" s="301"/>
      <c r="H268" s="107" t="s">
        <v>12</v>
      </c>
      <c r="I268" s="113" t="s">
        <v>213</v>
      </c>
      <c r="J268" s="107"/>
      <c r="K268" s="114"/>
      <c r="M268" s="117"/>
    </row>
    <row r="269" spans="1:13" ht="78.75" customHeight="1" x14ac:dyDescent="0.25">
      <c r="A269" s="284" t="s">
        <v>256</v>
      </c>
      <c r="B269" s="287">
        <f>+C269*D269</f>
        <v>6486</v>
      </c>
      <c r="C269" s="287">
        <v>141</v>
      </c>
      <c r="D269" s="290">
        <v>46</v>
      </c>
      <c r="E269" s="293" t="s">
        <v>338</v>
      </c>
      <c r="F269" s="108" t="s">
        <v>5</v>
      </c>
      <c r="G269" s="101" t="s">
        <v>396</v>
      </c>
      <c r="H269" s="100" t="s">
        <v>6</v>
      </c>
      <c r="I269" s="109" t="s">
        <v>213</v>
      </c>
      <c r="J269" s="100" t="s">
        <v>325</v>
      </c>
      <c r="K269" s="110" t="s">
        <v>213</v>
      </c>
    </row>
    <row r="270" spans="1:13" x14ac:dyDescent="0.25">
      <c r="A270" s="285"/>
      <c r="B270" s="288"/>
      <c r="C270" s="288"/>
      <c r="D270" s="291"/>
      <c r="E270" s="294"/>
      <c r="F270" s="296" t="s">
        <v>7</v>
      </c>
      <c r="G270" s="299">
        <v>33480788</v>
      </c>
      <c r="H270" s="103" t="s">
        <v>8</v>
      </c>
      <c r="I270" s="104" t="s">
        <v>213</v>
      </c>
      <c r="J270" s="103" t="s">
        <v>324</v>
      </c>
      <c r="K270" s="111" t="s">
        <v>213</v>
      </c>
    </row>
    <row r="271" spans="1:13" ht="162.75" customHeight="1" x14ac:dyDescent="0.25">
      <c r="A271" s="285"/>
      <c r="B271" s="288">
        <f>+C271*D271</f>
        <v>3496</v>
      </c>
      <c r="C271" s="288">
        <v>76</v>
      </c>
      <c r="D271" s="291">
        <v>46</v>
      </c>
      <c r="E271" s="294"/>
      <c r="F271" s="297"/>
      <c r="G271" s="300"/>
      <c r="H271" s="105" t="s">
        <v>9</v>
      </c>
      <c r="I271" s="104" t="s">
        <v>213</v>
      </c>
      <c r="J271" s="103" t="s">
        <v>10</v>
      </c>
      <c r="K271" s="183" t="s">
        <v>450</v>
      </c>
    </row>
    <row r="272" spans="1:13" ht="29.25" customHeight="1" x14ac:dyDescent="0.25">
      <c r="A272" s="285"/>
      <c r="B272" s="313"/>
      <c r="C272" s="288"/>
      <c r="D272" s="291"/>
      <c r="E272" s="294"/>
      <c r="F272" s="297"/>
      <c r="G272" s="300"/>
      <c r="H272" s="103" t="s">
        <v>11</v>
      </c>
      <c r="I272" s="104" t="s">
        <v>213</v>
      </c>
      <c r="J272" s="103" t="s">
        <v>296</v>
      </c>
      <c r="K272" s="106" t="s">
        <v>213</v>
      </c>
      <c r="M272" s="117"/>
    </row>
    <row r="273" spans="1:13" ht="26.25" customHeight="1" thickBot="1" x14ac:dyDescent="0.3">
      <c r="A273" s="286"/>
      <c r="B273" s="167">
        <f>+B271+B269</f>
        <v>9982</v>
      </c>
      <c r="C273" s="120"/>
      <c r="D273" s="121"/>
      <c r="E273" s="295"/>
      <c r="F273" s="298"/>
      <c r="G273" s="301"/>
      <c r="H273" s="107" t="s">
        <v>12</v>
      </c>
      <c r="I273" s="113" t="s">
        <v>213</v>
      </c>
      <c r="J273" s="107"/>
      <c r="K273" s="114"/>
      <c r="M273" s="117"/>
    </row>
    <row r="274" spans="1:13" ht="78.75" customHeight="1" x14ac:dyDescent="0.25">
      <c r="A274" s="284" t="s">
        <v>291</v>
      </c>
      <c r="B274" s="302">
        <f>+C274*D274</f>
        <v>1213.3</v>
      </c>
      <c r="C274" s="287">
        <v>1213.3</v>
      </c>
      <c r="D274" s="290">
        <v>1</v>
      </c>
      <c r="E274" s="293" t="s">
        <v>351</v>
      </c>
      <c r="F274" s="108" t="s">
        <v>5</v>
      </c>
      <c r="G274" s="101" t="s">
        <v>455</v>
      </c>
      <c r="H274" s="100" t="s">
        <v>6</v>
      </c>
      <c r="I274" s="109" t="s">
        <v>213</v>
      </c>
      <c r="J274" s="100" t="s">
        <v>325</v>
      </c>
      <c r="K274" s="110" t="s">
        <v>213</v>
      </c>
    </row>
    <row r="275" spans="1:13" x14ac:dyDescent="0.25">
      <c r="A275" s="285"/>
      <c r="B275" s="303"/>
      <c r="C275" s="288"/>
      <c r="D275" s="291"/>
      <c r="E275" s="294"/>
      <c r="F275" s="296" t="s">
        <v>7</v>
      </c>
      <c r="G275" s="299">
        <v>65391616</v>
      </c>
      <c r="H275" s="103" t="s">
        <v>8</v>
      </c>
      <c r="I275" s="104" t="s">
        <v>213</v>
      </c>
      <c r="J275" s="103" t="s">
        <v>324</v>
      </c>
      <c r="K275" s="111" t="s">
        <v>213</v>
      </c>
    </row>
    <row r="276" spans="1:13" ht="123" customHeight="1" x14ac:dyDescent="0.25">
      <c r="A276" s="285"/>
      <c r="B276" s="303"/>
      <c r="C276" s="288"/>
      <c r="D276" s="291"/>
      <c r="E276" s="294"/>
      <c r="F276" s="297"/>
      <c r="G276" s="300"/>
      <c r="H276" s="105" t="s">
        <v>9</v>
      </c>
      <c r="I276" s="104" t="s">
        <v>213</v>
      </c>
      <c r="J276" s="103" t="s">
        <v>10</v>
      </c>
      <c r="K276" s="112" t="s">
        <v>454</v>
      </c>
    </row>
    <row r="277" spans="1:13" ht="29.25" customHeight="1" x14ac:dyDescent="0.25">
      <c r="A277" s="285"/>
      <c r="B277" s="303"/>
      <c r="C277" s="288"/>
      <c r="D277" s="291"/>
      <c r="E277" s="294"/>
      <c r="F277" s="297"/>
      <c r="G277" s="300"/>
      <c r="H277" s="103" t="s">
        <v>11</v>
      </c>
      <c r="I277" s="104" t="s">
        <v>213</v>
      </c>
      <c r="J277" s="103" t="s">
        <v>296</v>
      </c>
      <c r="K277" s="106" t="s">
        <v>213</v>
      </c>
      <c r="M277" s="117"/>
    </row>
    <row r="278" spans="1:13" ht="15.75" thickBot="1" x14ac:dyDescent="0.3">
      <c r="A278" s="286"/>
      <c r="B278" s="304"/>
      <c r="C278" s="289"/>
      <c r="D278" s="292"/>
      <c r="E278" s="295"/>
      <c r="F278" s="298"/>
      <c r="G278" s="301"/>
      <c r="H278" s="107" t="s">
        <v>12</v>
      </c>
      <c r="I278" s="113" t="s">
        <v>213</v>
      </c>
      <c r="J278" s="107"/>
      <c r="K278" s="114"/>
      <c r="M278" s="117"/>
    </row>
    <row r="279" spans="1:13" ht="78.75" customHeight="1" x14ac:dyDescent="0.25">
      <c r="A279" s="284" t="s">
        <v>291</v>
      </c>
      <c r="B279" s="302">
        <f>+C279*D279</f>
        <v>3668.98</v>
      </c>
      <c r="C279" s="287">
        <v>3668.98</v>
      </c>
      <c r="D279" s="290">
        <v>1</v>
      </c>
      <c r="E279" s="293" t="s">
        <v>351</v>
      </c>
      <c r="F279" s="108" t="s">
        <v>5</v>
      </c>
      <c r="G279" s="101" t="s">
        <v>456</v>
      </c>
      <c r="H279" s="100" t="s">
        <v>6</v>
      </c>
      <c r="I279" s="109" t="s">
        <v>213</v>
      </c>
      <c r="J279" s="100" t="s">
        <v>325</v>
      </c>
      <c r="K279" s="110" t="s">
        <v>213</v>
      </c>
    </row>
    <row r="280" spans="1:13" x14ac:dyDescent="0.25">
      <c r="A280" s="285"/>
      <c r="B280" s="303"/>
      <c r="C280" s="288"/>
      <c r="D280" s="291"/>
      <c r="E280" s="294"/>
      <c r="F280" s="296" t="s">
        <v>7</v>
      </c>
      <c r="G280" s="299">
        <v>10544518</v>
      </c>
      <c r="H280" s="103" t="s">
        <v>8</v>
      </c>
      <c r="I280" s="104" t="s">
        <v>213</v>
      </c>
      <c r="J280" s="103" t="s">
        <v>324</v>
      </c>
      <c r="K280" s="111" t="s">
        <v>213</v>
      </c>
    </row>
    <row r="281" spans="1:13" ht="149.25" customHeight="1" x14ac:dyDescent="0.25">
      <c r="A281" s="285"/>
      <c r="B281" s="303"/>
      <c r="C281" s="288"/>
      <c r="D281" s="291"/>
      <c r="E281" s="294"/>
      <c r="F281" s="297"/>
      <c r="G281" s="300"/>
      <c r="H281" s="105" t="s">
        <v>9</v>
      </c>
      <c r="I281" s="104" t="s">
        <v>213</v>
      </c>
      <c r="J281" s="103" t="s">
        <v>10</v>
      </c>
      <c r="K281" s="112" t="s">
        <v>457</v>
      </c>
    </row>
    <row r="282" spans="1:13" ht="29.25" customHeight="1" x14ac:dyDescent="0.25">
      <c r="A282" s="285"/>
      <c r="B282" s="303"/>
      <c r="C282" s="288"/>
      <c r="D282" s="291"/>
      <c r="E282" s="294"/>
      <c r="F282" s="297"/>
      <c r="G282" s="300"/>
      <c r="H282" s="103" t="s">
        <v>11</v>
      </c>
      <c r="I282" s="104" t="s">
        <v>213</v>
      </c>
      <c r="J282" s="103" t="s">
        <v>296</v>
      </c>
      <c r="K282" s="106" t="s">
        <v>213</v>
      </c>
      <c r="M282" s="117"/>
    </row>
    <row r="283" spans="1:13" ht="15.75" thickBot="1" x14ac:dyDescent="0.3">
      <c r="A283" s="286"/>
      <c r="B283" s="304"/>
      <c r="C283" s="289"/>
      <c r="D283" s="292"/>
      <c r="E283" s="295"/>
      <c r="F283" s="298"/>
      <c r="G283" s="301"/>
      <c r="H283" s="107" t="s">
        <v>12</v>
      </c>
      <c r="I283" s="113" t="s">
        <v>213</v>
      </c>
      <c r="J283" s="107"/>
      <c r="K283" s="114"/>
      <c r="M283" s="117"/>
    </row>
    <row r="284" spans="1:13" ht="78.75" customHeight="1" x14ac:dyDescent="0.25">
      <c r="A284" s="284" t="s">
        <v>291</v>
      </c>
      <c r="B284" s="302">
        <f>+C284*D284</f>
        <v>1237.5</v>
      </c>
      <c r="C284" s="287">
        <v>1237.5</v>
      </c>
      <c r="D284" s="290">
        <v>1</v>
      </c>
      <c r="E284" s="293" t="s">
        <v>458</v>
      </c>
      <c r="F284" s="108" t="s">
        <v>5</v>
      </c>
      <c r="G284" s="101" t="s">
        <v>459</v>
      </c>
      <c r="H284" s="100" t="s">
        <v>6</v>
      </c>
      <c r="I284" s="109" t="s">
        <v>213</v>
      </c>
      <c r="J284" s="100" t="s">
        <v>325</v>
      </c>
      <c r="K284" s="110" t="s">
        <v>213</v>
      </c>
    </row>
    <row r="285" spans="1:13" x14ac:dyDescent="0.25">
      <c r="A285" s="285"/>
      <c r="B285" s="303"/>
      <c r="C285" s="288"/>
      <c r="D285" s="291"/>
      <c r="E285" s="294"/>
      <c r="F285" s="296" t="s">
        <v>7</v>
      </c>
      <c r="G285" s="299">
        <v>73514357</v>
      </c>
      <c r="H285" s="103" t="s">
        <v>8</v>
      </c>
      <c r="I285" s="104" t="s">
        <v>213</v>
      </c>
      <c r="J285" s="103" t="s">
        <v>324</v>
      </c>
      <c r="K285" s="111" t="s">
        <v>213</v>
      </c>
    </row>
    <row r="286" spans="1:13" ht="123" customHeight="1" x14ac:dyDescent="0.25">
      <c r="A286" s="285"/>
      <c r="B286" s="303"/>
      <c r="C286" s="288"/>
      <c r="D286" s="291"/>
      <c r="E286" s="294"/>
      <c r="F286" s="297"/>
      <c r="G286" s="300"/>
      <c r="H286" s="105" t="s">
        <v>9</v>
      </c>
      <c r="I286" s="104" t="s">
        <v>213</v>
      </c>
      <c r="J286" s="103" t="s">
        <v>10</v>
      </c>
      <c r="K286" s="112" t="s">
        <v>460</v>
      </c>
    </row>
    <row r="287" spans="1:13" ht="29.25" customHeight="1" x14ac:dyDescent="0.25">
      <c r="A287" s="285"/>
      <c r="B287" s="303"/>
      <c r="C287" s="288"/>
      <c r="D287" s="291"/>
      <c r="E287" s="294"/>
      <c r="F287" s="297"/>
      <c r="G287" s="300"/>
      <c r="H287" s="103" t="s">
        <v>11</v>
      </c>
      <c r="I287" s="104" t="s">
        <v>213</v>
      </c>
      <c r="J287" s="103" t="s">
        <v>296</v>
      </c>
      <c r="K287" s="106" t="s">
        <v>213</v>
      </c>
      <c r="M287" s="117"/>
    </row>
    <row r="288" spans="1:13" ht="15.75" thickBot="1" x14ac:dyDescent="0.3">
      <c r="A288" s="286"/>
      <c r="B288" s="304"/>
      <c r="C288" s="289"/>
      <c r="D288" s="292"/>
      <c r="E288" s="295"/>
      <c r="F288" s="298"/>
      <c r="G288" s="301"/>
      <c r="H288" s="107" t="s">
        <v>12</v>
      </c>
      <c r="I288" s="113" t="s">
        <v>213</v>
      </c>
      <c r="J288" s="107"/>
      <c r="K288" s="114"/>
      <c r="M288" s="117"/>
    </row>
    <row r="289" spans="1:13" ht="78.75" customHeight="1" x14ac:dyDescent="0.25">
      <c r="A289" s="284" t="s">
        <v>291</v>
      </c>
      <c r="B289" s="302">
        <f>+C289*D289</f>
        <v>637.5</v>
      </c>
      <c r="C289" s="287">
        <v>637.5</v>
      </c>
      <c r="D289" s="290">
        <v>1</v>
      </c>
      <c r="E289" s="293" t="s">
        <v>461</v>
      </c>
      <c r="F289" s="108" t="s">
        <v>5</v>
      </c>
      <c r="G289" s="101" t="s">
        <v>462</v>
      </c>
      <c r="H289" s="100" t="s">
        <v>6</v>
      </c>
      <c r="I289" s="109" t="s">
        <v>213</v>
      </c>
      <c r="J289" s="100" t="s">
        <v>325</v>
      </c>
      <c r="K289" s="110" t="s">
        <v>213</v>
      </c>
    </row>
    <row r="290" spans="1:13" x14ac:dyDescent="0.25">
      <c r="A290" s="285"/>
      <c r="B290" s="303"/>
      <c r="C290" s="288"/>
      <c r="D290" s="291"/>
      <c r="E290" s="294"/>
      <c r="F290" s="296" t="s">
        <v>7</v>
      </c>
      <c r="G290" s="299">
        <v>11896647</v>
      </c>
      <c r="H290" s="103" t="s">
        <v>8</v>
      </c>
      <c r="I290" s="104" t="s">
        <v>213</v>
      </c>
      <c r="J290" s="103" t="s">
        <v>324</v>
      </c>
      <c r="K290" s="111" t="s">
        <v>213</v>
      </c>
    </row>
    <row r="291" spans="1:13" ht="128.25" customHeight="1" x14ac:dyDescent="0.25">
      <c r="A291" s="285"/>
      <c r="B291" s="303"/>
      <c r="C291" s="288"/>
      <c r="D291" s="291"/>
      <c r="E291" s="294"/>
      <c r="F291" s="297"/>
      <c r="G291" s="300"/>
      <c r="H291" s="105" t="s">
        <v>9</v>
      </c>
      <c r="I291" s="104" t="s">
        <v>213</v>
      </c>
      <c r="J291" s="103" t="s">
        <v>10</v>
      </c>
      <c r="K291" s="112" t="s">
        <v>463</v>
      </c>
    </row>
    <row r="292" spans="1:13" ht="29.25" customHeight="1" x14ac:dyDescent="0.25">
      <c r="A292" s="285"/>
      <c r="B292" s="303"/>
      <c r="C292" s="288"/>
      <c r="D292" s="291"/>
      <c r="E292" s="294"/>
      <c r="F292" s="297"/>
      <c r="G292" s="300"/>
      <c r="H292" s="103" t="s">
        <v>11</v>
      </c>
      <c r="I292" s="104" t="s">
        <v>213</v>
      </c>
      <c r="J292" s="103" t="s">
        <v>296</v>
      </c>
      <c r="K292" s="106" t="s">
        <v>213</v>
      </c>
      <c r="M292" s="117"/>
    </row>
    <row r="293" spans="1:13" ht="15.75" thickBot="1" x14ac:dyDescent="0.3">
      <c r="A293" s="286"/>
      <c r="B293" s="304"/>
      <c r="C293" s="289"/>
      <c r="D293" s="292"/>
      <c r="E293" s="295"/>
      <c r="F293" s="298"/>
      <c r="G293" s="301"/>
      <c r="H293" s="107" t="s">
        <v>12</v>
      </c>
      <c r="I293" s="113" t="s">
        <v>213</v>
      </c>
      <c r="J293" s="107"/>
      <c r="K293" s="114"/>
      <c r="M293" s="117"/>
    </row>
    <row r="294" spans="1:13" ht="78.75" customHeight="1" x14ac:dyDescent="0.25">
      <c r="A294" s="284" t="s">
        <v>291</v>
      </c>
      <c r="B294" s="302">
        <f>+C294*D294</f>
        <v>1762.5</v>
      </c>
      <c r="C294" s="287">
        <v>1762.5</v>
      </c>
      <c r="D294" s="290">
        <v>1</v>
      </c>
      <c r="E294" s="293" t="s">
        <v>461</v>
      </c>
      <c r="F294" s="108" t="s">
        <v>5</v>
      </c>
      <c r="G294" s="101" t="s">
        <v>464</v>
      </c>
      <c r="H294" s="100" t="s">
        <v>6</v>
      </c>
      <c r="I294" s="109" t="s">
        <v>213</v>
      </c>
      <c r="J294" s="100" t="s">
        <v>325</v>
      </c>
      <c r="K294" s="110" t="s">
        <v>213</v>
      </c>
    </row>
    <row r="295" spans="1:13" x14ac:dyDescent="0.25">
      <c r="A295" s="285"/>
      <c r="B295" s="303"/>
      <c r="C295" s="288"/>
      <c r="D295" s="291"/>
      <c r="E295" s="294"/>
      <c r="F295" s="296" t="s">
        <v>7</v>
      </c>
      <c r="G295" s="299">
        <v>71807500</v>
      </c>
      <c r="H295" s="103" t="s">
        <v>8</v>
      </c>
      <c r="I295" s="104" t="s">
        <v>213</v>
      </c>
      <c r="J295" s="103" t="s">
        <v>324</v>
      </c>
      <c r="K295" s="111" t="s">
        <v>213</v>
      </c>
    </row>
    <row r="296" spans="1:13" ht="122.25" customHeight="1" x14ac:dyDescent="0.25">
      <c r="A296" s="285"/>
      <c r="B296" s="303"/>
      <c r="C296" s="288"/>
      <c r="D296" s="291"/>
      <c r="E296" s="294"/>
      <c r="F296" s="297"/>
      <c r="G296" s="300"/>
      <c r="H296" s="105" t="s">
        <v>9</v>
      </c>
      <c r="I296" s="104" t="s">
        <v>213</v>
      </c>
      <c r="J296" s="103" t="s">
        <v>10</v>
      </c>
      <c r="K296" s="112" t="s">
        <v>465</v>
      </c>
    </row>
    <row r="297" spans="1:13" ht="29.25" customHeight="1" x14ac:dyDescent="0.25">
      <c r="A297" s="285"/>
      <c r="B297" s="303"/>
      <c r="C297" s="288"/>
      <c r="D297" s="291"/>
      <c r="E297" s="294"/>
      <c r="F297" s="297"/>
      <c r="G297" s="300"/>
      <c r="H297" s="103" t="s">
        <v>11</v>
      </c>
      <c r="I297" s="104" t="s">
        <v>213</v>
      </c>
      <c r="J297" s="103" t="s">
        <v>296</v>
      </c>
      <c r="K297" s="106" t="s">
        <v>213</v>
      </c>
      <c r="M297" s="117"/>
    </row>
    <row r="298" spans="1:13" ht="15.75" thickBot="1" x14ac:dyDescent="0.3">
      <c r="A298" s="286"/>
      <c r="B298" s="304"/>
      <c r="C298" s="289"/>
      <c r="D298" s="292"/>
      <c r="E298" s="295"/>
      <c r="F298" s="298"/>
      <c r="G298" s="301"/>
      <c r="H298" s="107" t="s">
        <v>12</v>
      </c>
      <c r="I298" s="113" t="s">
        <v>213</v>
      </c>
      <c r="J298" s="107"/>
      <c r="K298" s="114"/>
      <c r="M298" s="117"/>
    </row>
    <row r="299" spans="1:13" ht="78.75" customHeight="1" x14ac:dyDescent="0.25">
      <c r="A299" s="284" t="s">
        <v>291</v>
      </c>
      <c r="B299" s="302">
        <f>+C299*D299</f>
        <v>338.74</v>
      </c>
      <c r="C299" s="287">
        <v>338.74</v>
      </c>
      <c r="D299" s="290">
        <v>1</v>
      </c>
      <c r="E299" s="293" t="s">
        <v>466</v>
      </c>
      <c r="F299" s="108" t="s">
        <v>5</v>
      </c>
      <c r="G299" s="101" t="s">
        <v>464</v>
      </c>
      <c r="H299" s="100" t="s">
        <v>6</v>
      </c>
      <c r="I299" s="109" t="s">
        <v>213</v>
      </c>
      <c r="J299" s="100" t="s">
        <v>325</v>
      </c>
      <c r="K299" s="110" t="s">
        <v>213</v>
      </c>
    </row>
    <row r="300" spans="1:13" x14ac:dyDescent="0.25">
      <c r="A300" s="285"/>
      <c r="B300" s="303"/>
      <c r="C300" s="288"/>
      <c r="D300" s="291"/>
      <c r="E300" s="294"/>
      <c r="F300" s="296" t="s">
        <v>7</v>
      </c>
      <c r="G300" s="299">
        <v>71807500</v>
      </c>
      <c r="H300" s="103" t="s">
        <v>8</v>
      </c>
      <c r="I300" s="104" t="s">
        <v>213</v>
      </c>
      <c r="J300" s="103" t="s">
        <v>324</v>
      </c>
      <c r="K300" s="111" t="s">
        <v>213</v>
      </c>
    </row>
    <row r="301" spans="1:13" ht="122.25" customHeight="1" x14ac:dyDescent="0.25">
      <c r="A301" s="285"/>
      <c r="B301" s="303"/>
      <c r="C301" s="288"/>
      <c r="D301" s="291"/>
      <c r="E301" s="294"/>
      <c r="F301" s="297"/>
      <c r="G301" s="300"/>
      <c r="H301" s="105" t="s">
        <v>9</v>
      </c>
      <c r="I301" s="104" t="s">
        <v>213</v>
      </c>
      <c r="J301" s="103" t="s">
        <v>10</v>
      </c>
      <c r="K301" s="112" t="s">
        <v>467</v>
      </c>
    </row>
    <row r="302" spans="1:13" ht="29.25" customHeight="1" x14ac:dyDescent="0.25">
      <c r="A302" s="285"/>
      <c r="B302" s="303"/>
      <c r="C302" s="288"/>
      <c r="D302" s="291"/>
      <c r="E302" s="294"/>
      <c r="F302" s="297"/>
      <c r="G302" s="300"/>
      <c r="H302" s="103" t="s">
        <v>11</v>
      </c>
      <c r="I302" s="104" t="s">
        <v>213</v>
      </c>
      <c r="J302" s="103" t="s">
        <v>296</v>
      </c>
      <c r="K302" s="106" t="s">
        <v>213</v>
      </c>
      <c r="M302" s="117"/>
    </row>
    <row r="303" spans="1:13" ht="15.75" thickBot="1" x14ac:dyDescent="0.3">
      <c r="A303" s="286"/>
      <c r="B303" s="304"/>
      <c r="C303" s="289"/>
      <c r="D303" s="292"/>
      <c r="E303" s="295"/>
      <c r="F303" s="298"/>
      <c r="G303" s="301"/>
      <c r="H303" s="107" t="s">
        <v>12</v>
      </c>
      <c r="I303" s="113" t="s">
        <v>213</v>
      </c>
      <c r="J303" s="107"/>
      <c r="K303" s="114"/>
      <c r="M303" s="117"/>
    </row>
    <row r="304" spans="1:13" ht="78.75" customHeight="1" x14ac:dyDescent="0.25">
      <c r="A304" s="284" t="s">
        <v>291</v>
      </c>
      <c r="B304" s="139">
        <f>+C304*D304</f>
        <v>2200</v>
      </c>
      <c r="C304" s="139">
        <v>2200</v>
      </c>
      <c r="D304" s="142">
        <v>1</v>
      </c>
      <c r="E304" s="145" t="s">
        <v>351</v>
      </c>
      <c r="F304" s="108" t="s">
        <v>5</v>
      </c>
      <c r="G304" s="101" t="s">
        <v>469</v>
      </c>
      <c r="H304" s="100" t="s">
        <v>6</v>
      </c>
      <c r="I304" s="109" t="s">
        <v>213</v>
      </c>
      <c r="J304" s="100" t="s">
        <v>325</v>
      </c>
      <c r="K304" s="110" t="s">
        <v>213</v>
      </c>
    </row>
    <row r="305" spans="1:13" x14ac:dyDescent="0.25">
      <c r="A305" s="285"/>
      <c r="B305" s="288">
        <f>+C305*D305</f>
        <v>3453.93</v>
      </c>
      <c r="C305" s="288">
        <v>3453.93</v>
      </c>
      <c r="D305" s="291">
        <v>1</v>
      </c>
      <c r="E305" s="294" t="s">
        <v>466</v>
      </c>
      <c r="F305" s="296" t="s">
        <v>7</v>
      </c>
      <c r="G305" s="299">
        <v>19379919</v>
      </c>
      <c r="H305" s="103" t="s">
        <v>8</v>
      </c>
      <c r="I305" s="104" t="s">
        <v>213</v>
      </c>
      <c r="J305" s="103" t="s">
        <v>324</v>
      </c>
      <c r="K305" s="111" t="s">
        <v>213</v>
      </c>
    </row>
    <row r="306" spans="1:13" ht="122.25" customHeight="1" x14ac:dyDescent="0.25">
      <c r="A306" s="285"/>
      <c r="B306" s="288"/>
      <c r="C306" s="288"/>
      <c r="D306" s="291"/>
      <c r="E306" s="294"/>
      <c r="F306" s="297"/>
      <c r="G306" s="300"/>
      <c r="H306" s="105" t="s">
        <v>9</v>
      </c>
      <c r="I306" s="104" t="s">
        <v>213</v>
      </c>
      <c r="J306" s="103" t="s">
        <v>10</v>
      </c>
      <c r="K306" s="112" t="s">
        <v>468</v>
      </c>
    </row>
    <row r="307" spans="1:13" ht="29.25" customHeight="1" x14ac:dyDescent="0.25">
      <c r="A307" s="285"/>
      <c r="B307" s="305">
        <f>SUM(B304:B306)</f>
        <v>5653.93</v>
      </c>
      <c r="C307" s="140"/>
      <c r="D307" s="143"/>
      <c r="E307" s="146"/>
      <c r="F307" s="297"/>
      <c r="G307" s="300"/>
      <c r="H307" s="103" t="s">
        <v>11</v>
      </c>
      <c r="I307" s="104" t="s">
        <v>213</v>
      </c>
      <c r="J307" s="103" t="s">
        <v>296</v>
      </c>
      <c r="K307" s="106" t="s">
        <v>213</v>
      </c>
      <c r="M307" s="117"/>
    </row>
    <row r="308" spans="1:13" ht="15.75" thickBot="1" x14ac:dyDescent="0.3">
      <c r="A308" s="286"/>
      <c r="B308" s="304"/>
      <c r="C308" s="141"/>
      <c r="D308" s="144"/>
      <c r="E308" s="147"/>
      <c r="F308" s="298"/>
      <c r="G308" s="301"/>
      <c r="H308" s="107" t="s">
        <v>12</v>
      </c>
      <c r="I308" s="113" t="s">
        <v>213</v>
      </c>
      <c r="J308" s="107"/>
      <c r="K308" s="114"/>
      <c r="M308" s="117"/>
    </row>
    <row r="309" spans="1:13" ht="78.75" customHeight="1" x14ac:dyDescent="0.25">
      <c r="A309" s="284" t="s">
        <v>291</v>
      </c>
      <c r="B309" s="139">
        <f>+C309*D309</f>
        <v>3119.9</v>
      </c>
      <c r="C309" s="139">
        <v>3119.9</v>
      </c>
      <c r="D309" s="142">
        <v>1</v>
      </c>
      <c r="E309" s="145" t="s">
        <v>351</v>
      </c>
      <c r="F309" s="108" t="s">
        <v>5</v>
      </c>
      <c r="G309" s="101" t="s">
        <v>471</v>
      </c>
      <c r="H309" s="100" t="s">
        <v>6</v>
      </c>
      <c r="I309" s="109" t="s">
        <v>213</v>
      </c>
      <c r="J309" s="100" t="s">
        <v>325</v>
      </c>
      <c r="K309" s="110" t="s">
        <v>213</v>
      </c>
    </row>
    <row r="310" spans="1:13" x14ac:dyDescent="0.25">
      <c r="A310" s="285"/>
      <c r="B310" s="288">
        <f>+C310*D310</f>
        <v>9842.0300000000007</v>
      </c>
      <c r="C310" s="288">
        <v>9842.0300000000007</v>
      </c>
      <c r="D310" s="291">
        <v>1</v>
      </c>
      <c r="E310" s="294" t="s">
        <v>466</v>
      </c>
      <c r="F310" s="296" t="s">
        <v>7</v>
      </c>
      <c r="G310" s="299">
        <v>11831111</v>
      </c>
      <c r="H310" s="103" t="s">
        <v>8</v>
      </c>
      <c r="I310" s="104" t="s">
        <v>213</v>
      </c>
      <c r="J310" s="103" t="s">
        <v>324</v>
      </c>
      <c r="K310" s="111" t="s">
        <v>213</v>
      </c>
    </row>
    <row r="311" spans="1:13" ht="122.25" customHeight="1" x14ac:dyDescent="0.25">
      <c r="A311" s="285"/>
      <c r="B311" s="288"/>
      <c r="C311" s="288"/>
      <c r="D311" s="291"/>
      <c r="E311" s="294"/>
      <c r="F311" s="297"/>
      <c r="G311" s="300"/>
      <c r="H311" s="105" t="s">
        <v>9</v>
      </c>
      <c r="I311" s="104" t="s">
        <v>213</v>
      </c>
      <c r="J311" s="103" t="s">
        <v>10</v>
      </c>
      <c r="K311" s="112" t="s">
        <v>470</v>
      </c>
    </row>
    <row r="312" spans="1:13" ht="29.25" customHeight="1" x14ac:dyDescent="0.25">
      <c r="A312" s="285"/>
      <c r="B312" s="305">
        <f>SUM(B309:B311)</f>
        <v>12961.93</v>
      </c>
      <c r="C312" s="140"/>
      <c r="D312" s="143"/>
      <c r="E312" s="146"/>
      <c r="F312" s="297"/>
      <c r="G312" s="300"/>
      <c r="H312" s="103" t="s">
        <v>11</v>
      </c>
      <c r="I312" s="104" t="s">
        <v>213</v>
      </c>
      <c r="J312" s="103" t="s">
        <v>296</v>
      </c>
      <c r="K312" s="106" t="s">
        <v>213</v>
      </c>
      <c r="M312" s="117"/>
    </row>
    <row r="313" spans="1:13" ht="15.75" thickBot="1" x14ac:dyDescent="0.3">
      <c r="A313" s="286"/>
      <c r="B313" s="304"/>
      <c r="C313" s="141"/>
      <c r="D313" s="144"/>
      <c r="E313" s="147"/>
      <c r="F313" s="298"/>
      <c r="G313" s="301"/>
      <c r="H313" s="107" t="s">
        <v>12</v>
      </c>
      <c r="I313" s="113" t="s">
        <v>213</v>
      </c>
      <c r="J313" s="107"/>
      <c r="K313" s="114"/>
      <c r="M313" s="117"/>
    </row>
    <row r="314" spans="1:13" ht="78.75" customHeight="1" x14ac:dyDescent="0.25">
      <c r="A314" s="284" t="s">
        <v>291</v>
      </c>
      <c r="B314" s="139">
        <f>+C314*D314</f>
        <v>4086.4</v>
      </c>
      <c r="C314" s="139">
        <v>4086.4</v>
      </c>
      <c r="D314" s="142">
        <v>1</v>
      </c>
      <c r="E314" s="145" t="s">
        <v>351</v>
      </c>
      <c r="F314" s="108" t="s">
        <v>5</v>
      </c>
      <c r="G314" s="101" t="s">
        <v>473</v>
      </c>
      <c r="H314" s="100" t="s">
        <v>6</v>
      </c>
      <c r="I314" s="109" t="s">
        <v>213</v>
      </c>
      <c r="J314" s="100" t="s">
        <v>325</v>
      </c>
      <c r="K314" s="110" t="s">
        <v>213</v>
      </c>
    </row>
    <row r="315" spans="1:13" x14ac:dyDescent="0.25">
      <c r="A315" s="285"/>
      <c r="B315" s="288">
        <f>+C315*D315</f>
        <v>4723.55</v>
      </c>
      <c r="C315" s="288">
        <v>4723.55</v>
      </c>
      <c r="D315" s="291">
        <v>1</v>
      </c>
      <c r="E315" s="294" t="s">
        <v>466</v>
      </c>
      <c r="F315" s="296" t="s">
        <v>7</v>
      </c>
      <c r="G315" s="299">
        <v>36794139</v>
      </c>
      <c r="H315" s="103" t="s">
        <v>8</v>
      </c>
      <c r="I315" s="104" t="s">
        <v>213</v>
      </c>
      <c r="J315" s="103" t="s">
        <v>324</v>
      </c>
      <c r="K315" s="111" t="s">
        <v>213</v>
      </c>
    </row>
    <row r="316" spans="1:13" ht="122.25" customHeight="1" x14ac:dyDescent="0.25">
      <c r="A316" s="285"/>
      <c r="B316" s="288"/>
      <c r="C316" s="288"/>
      <c r="D316" s="291"/>
      <c r="E316" s="294"/>
      <c r="F316" s="297"/>
      <c r="G316" s="300"/>
      <c r="H316" s="105" t="s">
        <v>9</v>
      </c>
      <c r="I316" s="104" t="s">
        <v>213</v>
      </c>
      <c r="J316" s="103" t="s">
        <v>10</v>
      </c>
      <c r="K316" s="112" t="s">
        <v>472</v>
      </c>
    </row>
    <row r="317" spans="1:13" ht="29.25" customHeight="1" x14ac:dyDescent="0.25">
      <c r="A317" s="285"/>
      <c r="B317" s="305">
        <f>SUM(B314:B316)</f>
        <v>8809.9500000000007</v>
      </c>
      <c r="C317" s="140"/>
      <c r="D317" s="143"/>
      <c r="E317" s="146"/>
      <c r="F317" s="297"/>
      <c r="G317" s="300"/>
      <c r="H317" s="103" t="s">
        <v>11</v>
      </c>
      <c r="I317" s="104" t="s">
        <v>213</v>
      </c>
      <c r="J317" s="103" t="s">
        <v>296</v>
      </c>
      <c r="K317" s="106" t="s">
        <v>213</v>
      </c>
      <c r="M317" s="117"/>
    </row>
    <row r="318" spans="1:13" ht="15.75" thickBot="1" x14ac:dyDescent="0.3">
      <c r="A318" s="286"/>
      <c r="B318" s="304"/>
      <c r="C318" s="141"/>
      <c r="D318" s="144"/>
      <c r="E318" s="147"/>
      <c r="F318" s="298"/>
      <c r="G318" s="301"/>
      <c r="H318" s="107" t="s">
        <v>12</v>
      </c>
      <c r="I318" s="113" t="s">
        <v>213</v>
      </c>
      <c r="J318" s="107"/>
      <c r="K318" s="114"/>
      <c r="M318" s="117"/>
    </row>
    <row r="319" spans="1:13" ht="78.75" customHeight="1" x14ac:dyDescent="0.25">
      <c r="A319" s="284" t="s">
        <v>291</v>
      </c>
      <c r="B319" s="139">
        <f>+C319*D319</f>
        <v>1400</v>
      </c>
      <c r="C319" s="139">
        <v>1400</v>
      </c>
      <c r="D319" s="142">
        <v>1</v>
      </c>
      <c r="E319" s="145" t="s">
        <v>351</v>
      </c>
      <c r="F319" s="108" t="s">
        <v>5</v>
      </c>
      <c r="G319" s="101" t="s">
        <v>474</v>
      </c>
      <c r="H319" s="100" t="s">
        <v>6</v>
      </c>
      <c r="I319" s="109" t="s">
        <v>213</v>
      </c>
      <c r="J319" s="100" t="s">
        <v>325</v>
      </c>
      <c r="K319" s="110" t="s">
        <v>213</v>
      </c>
    </row>
    <row r="320" spans="1:13" x14ac:dyDescent="0.25">
      <c r="A320" s="285"/>
      <c r="B320" s="288">
        <f>+C320*D320</f>
        <v>1401.39</v>
      </c>
      <c r="C320" s="288">
        <v>1401.39</v>
      </c>
      <c r="D320" s="291">
        <v>1</v>
      </c>
      <c r="E320" s="294" t="s">
        <v>466</v>
      </c>
      <c r="F320" s="296" t="s">
        <v>7</v>
      </c>
      <c r="G320" s="299">
        <v>12323586</v>
      </c>
      <c r="H320" s="103" t="s">
        <v>8</v>
      </c>
      <c r="I320" s="104" t="s">
        <v>213</v>
      </c>
      <c r="J320" s="103" t="s">
        <v>324</v>
      </c>
      <c r="K320" s="111" t="s">
        <v>213</v>
      </c>
    </row>
    <row r="321" spans="1:13" ht="122.25" customHeight="1" x14ac:dyDescent="0.25">
      <c r="A321" s="285"/>
      <c r="B321" s="288"/>
      <c r="C321" s="288"/>
      <c r="D321" s="291"/>
      <c r="E321" s="294"/>
      <c r="F321" s="297"/>
      <c r="G321" s="300"/>
      <c r="H321" s="105" t="s">
        <v>9</v>
      </c>
      <c r="I321" s="104" t="s">
        <v>213</v>
      </c>
      <c r="J321" s="103" t="s">
        <v>10</v>
      </c>
      <c r="K321" s="112" t="s">
        <v>475</v>
      </c>
    </row>
    <row r="322" spans="1:13" ht="29.25" customHeight="1" x14ac:dyDescent="0.25">
      <c r="A322" s="285"/>
      <c r="B322" s="305">
        <f>SUM(B319:B321)</f>
        <v>2801.3900000000003</v>
      </c>
      <c r="C322" s="140"/>
      <c r="D322" s="143"/>
      <c r="E322" s="146"/>
      <c r="F322" s="297"/>
      <c r="G322" s="300"/>
      <c r="H322" s="103" t="s">
        <v>11</v>
      </c>
      <c r="I322" s="104" t="s">
        <v>213</v>
      </c>
      <c r="J322" s="103" t="s">
        <v>296</v>
      </c>
      <c r="K322" s="106" t="s">
        <v>213</v>
      </c>
      <c r="M322" s="117"/>
    </row>
    <row r="323" spans="1:13" ht="15.75" thickBot="1" x14ac:dyDescent="0.3">
      <c r="A323" s="286"/>
      <c r="B323" s="304"/>
      <c r="C323" s="141"/>
      <c r="D323" s="144"/>
      <c r="E323" s="147"/>
      <c r="F323" s="298"/>
      <c r="G323" s="301"/>
      <c r="H323" s="107" t="s">
        <v>12</v>
      </c>
      <c r="I323" s="113" t="s">
        <v>213</v>
      </c>
      <c r="J323" s="107"/>
      <c r="K323" s="114"/>
      <c r="M323" s="117"/>
    </row>
    <row r="324" spans="1:13" ht="78.75" customHeight="1" x14ac:dyDescent="0.25">
      <c r="A324" s="284" t="s">
        <v>291</v>
      </c>
      <c r="B324" s="302">
        <f>+C324*D324</f>
        <v>448.5</v>
      </c>
      <c r="C324" s="287">
        <v>448.5</v>
      </c>
      <c r="D324" s="290">
        <v>1</v>
      </c>
      <c r="E324" s="293" t="s">
        <v>476</v>
      </c>
      <c r="F324" s="108" t="s">
        <v>5</v>
      </c>
      <c r="G324" s="101" t="s">
        <v>477</v>
      </c>
      <c r="H324" s="100" t="s">
        <v>6</v>
      </c>
      <c r="I324" s="109" t="s">
        <v>213</v>
      </c>
      <c r="J324" s="100" t="s">
        <v>325</v>
      </c>
      <c r="K324" s="110" t="s">
        <v>213</v>
      </c>
    </row>
    <row r="325" spans="1:13" x14ac:dyDescent="0.25">
      <c r="A325" s="285"/>
      <c r="B325" s="303"/>
      <c r="C325" s="288"/>
      <c r="D325" s="291"/>
      <c r="E325" s="294"/>
      <c r="F325" s="296" t="s">
        <v>7</v>
      </c>
      <c r="G325" s="299">
        <v>17413540</v>
      </c>
      <c r="H325" s="103" t="s">
        <v>8</v>
      </c>
      <c r="I325" s="104" t="s">
        <v>213</v>
      </c>
      <c r="J325" s="103" t="s">
        <v>324</v>
      </c>
      <c r="K325" s="111" t="s">
        <v>213</v>
      </c>
    </row>
    <row r="326" spans="1:13" ht="177" customHeight="1" x14ac:dyDescent="0.25">
      <c r="A326" s="285"/>
      <c r="B326" s="303"/>
      <c r="C326" s="288"/>
      <c r="D326" s="291"/>
      <c r="E326" s="294"/>
      <c r="F326" s="297"/>
      <c r="G326" s="300"/>
      <c r="H326" s="105" t="s">
        <v>9</v>
      </c>
      <c r="I326" s="104" t="s">
        <v>213</v>
      </c>
      <c r="J326" s="103" t="s">
        <v>10</v>
      </c>
      <c r="K326" s="112" t="s">
        <v>478</v>
      </c>
    </row>
    <row r="327" spans="1:13" ht="29.25" customHeight="1" x14ac:dyDescent="0.25">
      <c r="A327" s="285"/>
      <c r="B327" s="303"/>
      <c r="C327" s="288"/>
      <c r="D327" s="291"/>
      <c r="E327" s="294"/>
      <c r="F327" s="297"/>
      <c r="G327" s="300"/>
      <c r="H327" s="103" t="s">
        <v>11</v>
      </c>
      <c r="I327" s="104" t="s">
        <v>213</v>
      </c>
      <c r="J327" s="103" t="s">
        <v>296</v>
      </c>
      <c r="K327" s="106" t="s">
        <v>213</v>
      </c>
      <c r="M327" s="117"/>
    </row>
    <row r="328" spans="1:13" ht="15.75" thickBot="1" x14ac:dyDescent="0.3">
      <c r="A328" s="286"/>
      <c r="B328" s="304"/>
      <c r="C328" s="289"/>
      <c r="D328" s="292"/>
      <c r="E328" s="295"/>
      <c r="F328" s="298"/>
      <c r="G328" s="301"/>
      <c r="H328" s="107" t="s">
        <v>12</v>
      </c>
      <c r="I328" s="113" t="s">
        <v>213</v>
      </c>
      <c r="J328" s="107"/>
      <c r="K328" s="114"/>
      <c r="M328" s="117"/>
    </row>
    <row r="329" spans="1:13" ht="78.75" customHeight="1" x14ac:dyDescent="0.25">
      <c r="A329" s="284" t="s">
        <v>291</v>
      </c>
      <c r="B329" s="302">
        <f>+C329*D329</f>
        <v>336</v>
      </c>
      <c r="C329" s="287">
        <v>336</v>
      </c>
      <c r="D329" s="290">
        <v>1</v>
      </c>
      <c r="E329" s="293" t="s">
        <v>476</v>
      </c>
      <c r="F329" s="108" t="s">
        <v>5</v>
      </c>
      <c r="G329" s="101" t="s">
        <v>479</v>
      </c>
      <c r="H329" s="100" t="s">
        <v>6</v>
      </c>
      <c r="I329" s="109" t="s">
        <v>213</v>
      </c>
      <c r="J329" s="100" t="s">
        <v>325</v>
      </c>
      <c r="K329" s="110" t="s">
        <v>213</v>
      </c>
    </row>
    <row r="330" spans="1:13" x14ac:dyDescent="0.25">
      <c r="A330" s="285"/>
      <c r="B330" s="303"/>
      <c r="C330" s="288"/>
      <c r="D330" s="291"/>
      <c r="E330" s="294"/>
      <c r="F330" s="296" t="s">
        <v>7</v>
      </c>
      <c r="G330" s="299">
        <v>22426760</v>
      </c>
      <c r="H330" s="103" t="s">
        <v>8</v>
      </c>
      <c r="I330" s="104" t="s">
        <v>213</v>
      </c>
      <c r="J330" s="103" t="s">
        <v>324</v>
      </c>
      <c r="K330" s="111" t="s">
        <v>213</v>
      </c>
    </row>
    <row r="331" spans="1:13" ht="195" customHeight="1" x14ac:dyDescent="0.25">
      <c r="A331" s="285"/>
      <c r="B331" s="303"/>
      <c r="C331" s="288"/>
      <c r="D331" s="291"/>
      <c r="E331" s="294"/>
      <c r="F331" s="297"/>
      <c r="G331" s="300"/>
      <c r="H331" s="105" t="s">
        <v>9</v>
      </c>
      <c r="I331" s="104" t="s">
        <v>213</v>
      </c>
      <c r="J331" s="103" t="s">
        <v>10</v>
      </c>
      <c r="K331" s="112" t="s">
        <v>480</v>
      </c>
    </row>
    <row r="332" spans="1:13" ht="29.25" customHeight="1" x14ac:dyDescent="0.25">
      <c r="A332" s="285"/>
      <c r="B332" s="303"/>
      <c r="C332" s="288"/>
      <c r="D332" s="291"/>
      <c r="E332" s="294"/>
      <c r="F332" s="297"/>
      <c r="G332" s="300"/>
      <c r="H332" s="103" t="s">
        <v>11</v>
      </c>
      <c r="I332" s="104" t="s">
        <v>213</v>
      </c>
      <c r="J332" s="103" t="s">
        <v>296</v>
      </c>
      <c r="K332" s="106" t="s">
        <v>213</v>
      </c>
      <c r="M332" s="117"/>
    </row>
    <row r="333" spans="1:13" ht="15.75" thickBot="1" x14ac:dyDescent="0.3">
      <c r="A333" s="286"/>
      <c r="B333" s="304"/>
      <c r="C333" s="289"/>
      <c r="D333" s="292"/>
      <c r="E333" s="295"/>
      <c r="F333" s="298"/>
      <c r="G333" s="301"/>
      <c r="H333" s="107" t="s">
        <v>12</v>
      </c>
      <c r="I333" s="113" t="s">
        <v>213</v>
      </c>
      <c r="J333" s="107"/>
      <c r="K333" s="114"/>
      <c r="M333" s="117"/>
    </row>
    <row r="334" spans="1:13" ht="78.75" customHeight="1" x14ac:dyDescent="0.25">
      <c r="A334" s="284" t="s">
        <v>291</v>
      </c>
      <c r="B334" s="302">
        <f>+C334*D334</f>
        <v>150</v>
      </c>
      <c r="C334" s="287">
        <v>150</v>
      </c>
      <c r="D334" s="290">
        <v>1</v>
      </c>
      <c r="E334" s="293" t="s">
        <v>476</v>
      </c>
      <c r="F334" s="108" t="s">
        <v>5</v>
      </c>
      <c r="G334" s="101" t="s">
        <v>481</v>
      </c>
      <c r="H334" s="100" t="s">
        <v>6</v>
      </c>
      <c r="I334" s="109" t="s">
        <v>213</v>
      </c>
      <c r="J334" s="100" t="s">
        <v>325</v>
      </c>
      <c r="K334" s="110" t="s">
        <v>213</v>
      </c>
    </row>
    <row r="335" spans="1:13" x14ac:dyDescent="0.25">
      <c r="A335" s="285"/>
      <c r="B335" s="303"/>
      <c r="C335" s="288"/>
      <c r="D335" s="291"/>
      <c r="E335" s="294"/>
      <c r="F335" s="296" t="s">
        <v>7</v>
      </c>
      <c r="G335" s="299">
        <v>22134093</v>
      </c>
      <c r="H335" s="103" t="s">
        <v>8</v>
      </c>
      <c r="I335" s="104" t="s">
        <v>213</v>
      </c>
      <c r="J335" s="103" t="s">
        <v>324</v>
      </c>
      <c r="K335" s="111" t="s">
        <v>213</v>
      </c>
    </row>
    <row r="336" spans="1:13" ht="195" customHeight="1" x14ac:dyDescent="0.25">
      <c r="A336" s="285"/>
      <c r="B336" s="303"/>
      <c r="C336" s="288"/>
      <c r="D336" s="291"/>
      <c r="E336" s="294"/>
      <c r="F336" s="297"/>
      <c r="G336" s="300"/>
      <c r="H336" s="105" t="s">
        <v>9</v>
      </c>
      <c r="I336" s="104" t="s">
        <v>213</v>
      </c>
      <c r="J336" s="103" t="s">
        <v>10</v>
      </c>
      <c r="K336" s="112" t="s">
        <v>482</v>
      </c>
    </row>
    <row r="337" spans="1:13" ht="29.25" customHeight="1" x14ac:dyDescent="0.25">
      <c r="A337" s="285"/>
      <c r="B337" s="303"/>
      <c r="C337" s="288"/>
      <c r="D337" s="291"/>
      <c r="E337" s="294"/>
      <c r="F337" s="297"/>
      <c r="G337" s="300"/>
      <c r="H337" s="103" t="s">
        <v>11</v>
      </c>
      <c r="I337" s="104" t="s">
        <v>213</v>
      </c>
      <c r="J337" s="103" t="s">
        <v>296</v>
      </c>
      <c r="K337" s="106" t="s">
        <v>213</v>
      </c>
      <c r="M337" s="117"/>
    </row>
    <row r="338" spans="1:13" ht="15.75" thickBot="1" x14ac:dyDescent="0.3">
      <c r="A338" s="286"/>
      <c r="B338" s="304"/>
      <c r="C338" s="289"/>
      <c r="D338" s="292"/>
      <c r="E338" s="295"/>
      <c r="F338" s="298"/>
      <c r="G338" s="301"/>
      <c r="H338" s="107" t="s">
        <v>12</v>
      </c>
      <c r="I338" s="113" t="s">
        <v>213</v>
      </c>
      <c r="J338" s="107"/>
      <c r="K338" s="114"/>
      <c r="M338" s="117"/>
    </row>
    <row r="339" spans="1:13" ht="78.75" customHeight="1" x14ac:dyDescent="0.25">
      <c r="A339" s="284" t="s">
        <v>291</v>
      </c>
      <c r="B339" s="302">
        <f>+C339*D339</f>
        <v>488</v>
      </c>
      <c r="C339" s="287">
        <v>488</v>
      </c>
      <c r="D339" s="290">
        <v>1</v>
      </c>
      <c r="E339" s="293" t="s">
        <v>476</v>
      </c>
      <c r="F339" s="108" t="s">
        <v>5</v>
      </c>
      <c r="G339" s="101" t="s">
        <v>477</v>
      </c>
      <c r="H339" s="100" t="s">
        <v>6</v>
      </c>
      <c r="I339" s="109" t="s">
        <v>213</v>
      </c>
      <c r="J339" s="100" t="s">
        <v>325</v>
      </c>
      <c r="K339" s="110" t="s">
        <v>213</v>
      </c>
    </row>
    <row r="340" spans="1:13" x14ac:dyDescent="0.25">
      <c r="A340" s="285"/>
      <c r="B340" s="303"/>
      <c r="C340" s="288"/>
      <c r="D340" s="291"/>
      <c r="E340" s="294"/>
      <c r="F340" s="296" t="s">
        <v>7</v>
      </c>
      <c r="G340" s="299">
        <v>17413540</v>
      </c>
      <c r="H340" s="103" t="s">
        <v>8</v>
      </c>
      <c r="I340" s="104" t="s">
        <v>213</v>
      </c>
      <c r="J340" s="103" t="s">
        <v>324</v>
      </c>
      <c r="K340" s="111" t="s">
        <v>213</v>
      </c>
    </row>
    <row r="341" spans="1:13" ht="203.25" customHeight="1" x14ac:dyDescent="0.25">
      <c r="A341" s="285"/>
      <c r="B341" s="303"/>
      <c r="C341" s="288"/>
      <c r="D341" s="291"/>
      <c r="E341" s="294"/>
      <c r="F341" s="297"/>
      <c r="G341" s="300"/>
      <c r="H341" s="105" t="s">
        <v>9</v>
      </c>
      <c r="I341" s="104" t="s">
        <v>213</v>
      </c>
      <c r="J341" s="103" t="s">
        <v>10</v>
      </c>
      <c r="K341" s="112" t="s">
        <v>483</v>
      </c>
    </row>
    <row r="342" spans="1:13" ht="29.25" customHeight="1" x14ac:dyDescent="0.25">
      <c r="A342" s="285"/>
      <c r="B342" s="303"/>
      <c r="C342" s="288"/>
      <c r="D342" s="291"/>
      <c r="E342" s="294"/>
      <c r="F342" s="297"/>
      <c r="G342" s="300"/>
      <c r="H342" s="103" t="s">
        <v>11</v>
      </c>
      <c r="I342" s="104" t="s">
        <v>213</v>
      </c>
      <c r="J342" s="103" t="s">
        <v>296</v>
      </c>
      <c r="K342" s="106" t="s">
        <v>213</v>
      </c>
      <c r="M342" s="117"/>
    </row>
    <row r="343" spans="1:13" ht="15.75" thickBot="1" x14ac:dyDescent="0.3">
      <c r="A343" s="286"/>
      <c r="B343" s="304"/>
      <c r="C343" s="289"/>
      <c r="D343" s="292"/>
      <c r="E343" s="295"/>
      <c r="F343" s="298"/>
      <c r="G343" s="301"/>
      <c r="H343" s="107" t="s">
        <v>12</v>
      </c>
      <c r="I343" s="113" t="s">
        <v>213</v>
      </c>
      <c r="J343" s="107"/>
      <c r="K343" s="114"/>
      <c r="M343" s="117"/>
    </row>
    <row r="344" spans="1:13" ht="78.75" customHeight="1" x14ac:dyDescent="0.25">
      <c r="A344" s="284" t="s">
        <v>291</v>
      </c>
      <c r="B344" s="302">
        <f>+C344*D344</f>
        <v>1071</v>
      </c>
      <c r="C344" s="287">
        <v>1071</v>
      </c>
      <c r="D344" s="290">
        <v>1</v>
      </c>
      <c r="E344" s="293" t="s">
        <v>476</v>
      </c>
      <c r="F344" s="108" t="s">
        <v>5</v>
      </c>
      <c r="G344" s="101" t="s">
        <v>479</v>
      </c>
      <c r="H344" s="100" t="s">
        <v>6</v>
      </c>
      <c r="I344" s="109" t="s">
        <v>213</v>
      </c>
      <c r="J344" s="100" t="s">
        <v>325</v>
      </c>
      <c r="K344" s="110" t="s">
        <v>213</v>
      </c>
    </row>
    <row r="345" spans="1:13" x14ac:dyDescent="0.25">
      <c r="A345" s="285"/>
      <c r="B345" s="303"/>
      <c r="C345" s="288"/>
      <c r="D345" s="291"/>
      <c r="E345" s="294"/>
      <c r="F345" s="296" t="s">
        <v>7</v>
      </c>
      <c r="G345" s="299">
        <v>22426760</v>
      </c>
      <c r="H345" s="103" t="s">
        <v>8</v>
      </c>
      <c r="I345" s="104" t="s">
        <v>213</v>
      </c>
      <c r="J345" s="103" t="s">
        <v>324</v>
      </c>
      <c r="K345" s="111" t="s">
        <v>213</v>
      </c>
    </row>
    <row r="346" spans="1:13" ht="229.5" customHeight="1" x14ac:dyDescent="0.25">
      <c r="A346" s="285"/>
      <c r="B346" s="303"/>
      <c r="C346" s="288"/>
      <c r="D346" s="291"/>
      <c r="E346" s="294"/>
      <c r="F346" s="297"/>
      <c r="G346" s="300"/>
      <c r="H346" s="105" t="s">
        <v>9</v>
      </c>
      <c r="I346" s="104" t="s">
        <v>213</v>
      </c>
      <c r="J346" s="103" t="s">
        <v>10</v>
      </c>
      <c r="K346" s="112" t="s">
        <v>484</v>
      </c>
    </row>
    <row r="347" spans="1:13" ht="29.25" customHeight="1" x14ac:dyDescent="0.25">
      <c r="A347" s="285"/>
      <c r="B347" s="303"/>
      <c r="C347" s="288"/>
      <c r="D347" s="291"/>
      <c r="E347" s="294"/>
      <c r="F347" s="297"/>
      <c r="G347" s="300"/>
      <c r="H347" s="103" t="s">
        <v>11</v>
      </c>
      <c r="I347" s="104" t="s">
        <v>213</v>
      </c>
      <c r="J347" s="103" t="s">
        <v>296</v>
      </c>
      <c r="K347" s="106" t="s">
        <v>213</v>
      </c>
      <c r="M347" s="117"/>
    </row>
    <row r="348" spans="1:13" ht="15.75" thickBot="1" x14ac:dyDescent="0.3">
      <c r="A348" s="286"/>
      <c r="B348" s="304"/>
      <c r="C348" s="289"/>
      <c r="D348" s="292"/>
      <c r="E348" s="295"/>
      <c r="F348" s="298"/>
      <c r="G348" s="301"/>
      <c r="H348" s="107" t="s">
        <v>12</v>
      </c>
      <c r="I348" s="113" t="s">
        <v>213</v>
      </c>
      <c r="J348" s="107"/>
      <c r="K348" s="114"/>
      <c r="M348" s="117"/>
    </row>
    <row r="349" spans="1:13" ht="77.25" customHeight="1" x14ac:dyDescent="0.25">
      <c r="A349" s="284" t="s">
        <v>345</v>
      </c>
      <c r="B349" s="287">
        <f>+C349*D349</f>
        <v>140</v>
      </c>
      <c r="C349" s="287">
        <v>140</v>
      </c>
      <c r="D349" s="290">
        <v>1</v>
      </c>
      <c r="E349" s="293" t="s">
        <v>486</v>
      </c>
      <c r="F349" s="108" t="s">
        <v>5</v>
      </c>
      <c r="G349" s="101" t="s">
        <v>487</v>
      </c>
      <c r="H349" s="100" t="s">
        <v>6</v>
      </c>
      <c r="I349" s="109" t="s">
        <v>213</v>
      </c>
      <c r="J349" s="100" t="s">
        <v>325</v>
      </c>
      <c r="K349" s="110" t="s">
        <v>213</v>
      </c>
    </row>
    <row r="350" spans="1:13" x14ac:dyDescent="0.25">
      <c r="A350" s="285"/>
      <c r="B350" s="288"/>
      <c r="C350" s="288"/>
      <c r="D350" s="291"/>
      <c r="E350" s="294"/>
      <c r="F350" s="296" t="s">
        <v>7</v>
      </c>
      <c r="G350" s="299">
        <v>74859005</v>
      </c>
      <c r="H350" s="103" t="s">
        <v>8</v>
      </c>
      <c r="I350" s="104" t="s">
        <v>213</v>
      </c>
      <c r="J350" s="103" t="s">
        <v>324</v>
      </c>
      <c r="K350" s="111" t="s">
        <v>213</v>
      </c>
    </row>
    <row r="351" spans="1:13" ht="198.75" customHeight="1" x14ac:dyDescent="0.25">
      <c r="A351" s="285"/>
      <c r="B351" s="288"/>
      <c r="C351" s="288"/>
      <c r="D351" s="291"/>
      <c r="E351" s="294"/>
      <c r="F351" s="297"/>
      <c r="G351" s="300"/>
      <c r="H351" s="105" t="s">
        <v>9</v>
      </c>
      <c r="I351" s="104" t="s">
        <v>213</v>
      </c>
      <c r="J351" s="103" t="s">
        <v>10</v>
      </c>
      <c r="K351" s="112" t="s">
        <v>488</v>
      </c>
    </row>
    <row r="352" spans="1:13" ht="29.25" customHeight="1" x14ac:dyDescent="0.25">
      <c r="A352" s="285"/>
      <c r="B352" s="288"/>
      <c r="C352" s="288"/>
      <c r="D352" s="291"/>
      <c r="E352" s="294"/>
      <c r="F352" s="297"/>
      <c r="G352" s="300"/>
      <c r="H352" s="103" t="s">
        <v>11</v>
      </c>
      <c r="I352" s="104" t="s">
        <v>213</v>
      </c>
      <c r="J352" s="103" t="s">
        <v>296</v>
      </c>
      <c r="K352" s="106" t="s">
        <v>213</v>
      </c>
      <c r="M352" s="117"/>
    </row>
    <row r="353" spans="1:13" ht="15.75" thickBot="1" x14ac:dyDescent="0.3">
      <c r="A353" s="286"/>
      <c r="B353" s="289"/>
      <c r="C353" s="289"/>
      <c r="D353" s="292"/>
      <c r="E353" s="295"/>
      <c r="F353" s="298"/>
      <c r="G353" s="301"/>
      <c r="H353" s="107" t="s">
        <v>12</v>
      </c>
      <c r="I353" s="113" t="s">
        <v>213</v>
      </c>
      <c r="J353" s="107"/>
      <c r="K353" s="114"/>
      <c r="M353" s="117"/>
    </row>
    <row r="354" spans="1:13" ht="77.25" customHeight="1" x14ac:dyDescent="0.25">
      <c r="A354" s="284" t="s">
        <v>345</v>
      </c>
      <c r="B354" s="287">
        <f>+C354*D354</f>
        <v>140</v>
      </c>
      <c r="C354" s="287">
        <v>140</v>
      </c>
      <c r="D354" s="290">
        <v>1</v>
      </c>
      <c r="E354" s="293" t="s">
        <v>486</v>
      </c>
      <c r="F354" s="108" t="s">
        <v>5</v>
      </c>
      <c r="G354" s="101" t="s">
        <v>487</v>
      </c>
      <c r="H354" s="100" t="s">
        <v>6</v>
      </c>
      <c r="I354" s="109" t="s">
        <v>213</v>
      </c>
      <c r="J354" s="100" t="s">
        <v>325</v>
      </c>
      <c r="K354" s="110" t="s">
        <v>213</v>
      </c>
    </row>
    <row r="355" spans="1:13" x14ac:dyDescent="0.25">
      <c r="A355" s="285"/>
      <c r="B355" s="288"/>
      <c r="C355" s="288"/>
      <c r="D355" s="291"/>
      <c r="E355" s="294"/>
      <c r="F355" s="296" t="s">
        <v>7</v>
      </c>
      <c r="G355" s="299">
        <v>74859005</v>
      </c>
      <c r="H355" s="103" t="s">
        <v>8</v>
      </c>
      <c r="I355" s="104" t="s">
        <v>213</v>
      </c>
      <c r="J355" s="103" t="s">
        <v>324</v>
      </c>
      <c r="K355" s="111" t="s">
        <v>213</v>
      </c>
    </row>
    <row r="356" spans="1:13" ht="198.75" customHeight="1" x14ac:dyDescent="0.25">
      <c r="A356" s="285"/>
      <c r="B356" s="288"/>
      <c r="C356" s="288"/>
      <c r="D356" s="291"/>
      <c r="E356" s="294"/>
      <c r="F356" s="297"/>
      <c r="G356" s="300"/>
      <c r="H356" s="105" t="s">
        <v>9</v>
      </c>
      <c r="I356" s="104" t="s">
        <v>213</v>
      </c>
      <c r="J356" s="103" t="s">
        <v>10</v>
      </c>
      <c r="K356" s="112" t="s">
        <v>489</v>
      </c>
    </row>
    <row r="357" spans="1:13" ht="29.25" customHeight="1" x14ac:dyDescent="0.25">
      <c r="A357" s="285"/>
      <c r="B357" s="288"/>
      <c r="C357" s="288"/>
      <c r="D357" s="291"/>
      <c r="E357" s="294"/>
      <c r="F357" s="297"/>
      <c r="G357" s="300"/>
      <c r="H357" s="103" t="s">
        <v>11</v>
      </c>
      <c r="I357" s="104" t="s">
        <v>213</v>
      </c>
      <c r="J357" s="103" t="s">
        <v>296</v>
      </c>
      <c r="K357" s="106" t="s">
        <v>213</v>
      </c>
      <c r="M357" s="117"/>
    </row>
    <row r="358" spans="1:13" ht="15.75" thickBot="1" x14ac:dyDescent="0.3">
      <c r="A358" s="286"/>
      <c r="B358" s="289"/>
      <c r="C358" s="289"/>
      <c r="D358" s="292"/>
      <c r="E358" s="295"/>
      <c r="F358" s="298"/>
      <c r="G358" s="301"/>
      <c r="H358" s="107" t="s">
        <v>12</v>
      </c>
      <c r="I358" s="113" t="s">
        <v>213</v>
      </c>
      <c r="J358" s="107"/>
      <c r="K358" s="114"/>
      <c r="M358" s="117"/>
    </row>
    <row r="359" spans="1:13" ht="77.25" customHeight="1" x14ac:dyDescent="0.25">
      <c r="A359" s="284" t="s">
        <v>345</v>
      </c>
      <c r="B359" s="287">
        <f>+C359*D359</f>
        <v>61.98</v>
      </c>
      <c r="C359" s="287">
        <v>61.98</v>
      </c>
      <c r="D359" s="290">
        <v>1</v>
      </c>
      <c r="E359" s="293" t="s">
        <v>320</v>
      </c>
      <c r="F359" s="108" t="s">
        <v>5</v>
      </c>
      <c r="G359" s="101" t="s">
        <v>319</v>
      </c>
      <c r="H359" s="100" t="s">
        <v>6</v>
      </c>
      <c r="I359" s="109" t="s">
        <v>213</v>
      </c>
      <c r="J359" s="100" t="s">
        <v>325</v>
      </c>
      <c r="K359" s="110" t="s">
        <v>213</v>
      </c>
    </row>
    <row r="360" spans="1:13" x14ac:dyDescent="0.25">
      <c r="A360" s="285"/>
      <c r="B360" s="288"/>
      <c r="C360" s="288"/>
      <c r="D360" s="291"/>
      <c r="E360" s="294"/>
      <c r="F360" s="296" t="s">
        <v>7</v>
      </c>
      <c r="G360" s="299">
        <v>326445</v>
      </c>
      <c r="H360" s="103" t="s">
        <v>8</v>
      </c>
      <c r="I360" s="104" t="s">
        <v>213</v>
      </c>
      <c r="J360" s="103" t="s">
        <v>324</v>
      </c>
      <c r="K360" s="111" t="s">
        <v>213</v>
      </c>
    </row>
    <row r="361" spans="1:13" ht="198.75" customHeight="1" x14ac:dyDescent="0.25">
      <c r="A361" s="285"/>
      <c r="B361" s="288"/>
      <c r="C361" s="288"/>
      <c r="D361" s="291"/>
      <c r="E361" s="294"/>
      <c r="F361" s="297"/>
      <c r="G361" s="300"/>
      <c r="H361" s="105" t="s">
        <v>9</v>
      </c>
      <c r="I361" s="104" t="s">
        <v>213</v>
      </c>
      <c r="J361" s="103" t="s">
        <v>10</v>
      </c>
      <c r="K361" s="112" t="s">
        <v>491</v>
      </c>
    </row>
    <row r="362" spans="1:13" ht="29.25" customHeight="1" x14ac:dyDescent="0.25">
      <c r="A362" s="285"/>
      <c r="B362" s="288"/>
      <c r="C362" s="288"/>
      <c r="D362" s="291"/>
      <c r="E362" s="294"/>
      <c r="F362" s="297"/>
      <c r="G362" s="300"/>
      <c r="H362" s="103" t="s">
        <v>11</v>
      </c>
      <c r="I362" s="104" t="s">
        <v>213</v>
      </c>
      <c r="J362" s="103" t="s">
        <v>296</v>
      </c>
      <c r="K362" s="106" t="s">
        <v>213</v>
      </c>
      <c r="M362" s="117"/>
    </row>
    <row r="363" spans="1:13" ht="15.75" thickBot="1" x14ac:dyDescent="0.3">
      <c r="A363" s="286"/>
      <c r="B363" s="289"/>
      <c r="C363" s="289"/>
      <c r="D363" s="292"/>
      <c r="E363" s="295"/>
      <c r="F363" s="298"/>
      <c r="G363" s="301"/>
      <c r="H363" s="107" t="s">
        <v>12</v>
      </c>
      <c r="I363" s="113" t="s">
        <v>213</v>
      </c>
      <c r="J363" s="107"/>
      <c r="K363" s="114"/>
      <c r="M363" s="117"/>
    </row>
    <row r="364" spans="1:13" ht="79.5" customHeight="1" x14ac:dyDescent="0.25">
      <c r="A364" s="361" t="s">
        <v>292</v>
      </c>
      <c r="B364" s="287">
        <f>+C364*D364</f>
        <v>1996.16</v>
      </c>
      <c r="C364" s="287">
        <v>1996.16</v>
      </c>
      <c r="D364" s="364">
        <v>1</v>
      </c>
      <c r="E364" s="293" t="s">
        <v>320</v>
      </c>
      <c r="F364" s="108" t="s">
        <v>5</v>
      </c>
      <c r="G364" s="101" t="s">
        <v>319</v>
      </c>
      <c r="H364" s="100" t="s">
        <v>6</v>
      </c>
      <c r="I364" s="109" t="s">
        <v>213</v>
      </c>
      <c r="J364" s="100" t="s">
        <v>325</v>
      </c>
      <c r="K364" s="110" t="s">
        <v>213</v>
      </c>
    </row>
    <row r="365" spans="1:13" x14ac:dyDescent="0.25">
      <c r="A365" s="362"/>
      <c r="B365" s="313"/>
      <c r="C365" s="313"/>
      <c r="D365" s="365"/>
      <c r="E365" s="294"/>
      <c r="F365" s="296" t="s">
        <v>7</v>
      </c>
      <c r="G365" s="299">
        <v>326445</v>
      </c>
      <c r="H365" s="103" t="s">
        <v>8</v>
      </c>
      <c r="I365" s="104" t="s">
        <v>213</v>
      </c>
      <c r="J365" s="103" t="s">
        <v>324</v>
      </c>
      <c r="K365" s="111" t="s">
        <v>213</v>
      </c>
    </row>
    <row r="366" spans="1:13" ht="185.25" customHeight="1" x14ac:dyDescent="0.25">
      <c r="A366" s="362"/>
      <c r="B366" s="366">
        <f>+C366*D366</f>
        <v>5008.3599999999997</v>
      </c>
      <c r="C366" s="366">
        <v>5008.3599999999997</v>
      </c>
      <c r="D366" s="367">
        <v>1</v>
      </c>
      <c r="E366" s="294"/>
      <c r="F366" s="297"/>
      <c r="G366" s="300"/>
      <c r="H366" s="105" t="s">
        <v>9</v>
      </c>
      <c r="I366" s="104" t="s">
        <v>213</v>
      </c>
      <c r="J366" s="103" t="s">
        <v>10</v>
      </c>
      <c r="K366" s="112" t="s">
        <v>492</v>
      </c>
    </row>
    <row r="367" spans="1:13" ht="29.25" customHeight="1" x14ac:dyDescent="0.25">
      <c r="A367" s="363"/>
      <c r="B367" s="313"/>
      <c r="C367" s="313"/>
      <c r="D367" s="365"/>
      <c r="E367" s="294"/>
      <c r="F367" s="297"/>
      <c r="G367" s="300"/>
      <c r="H367" s="103" t="s">
        <v>11</v>
      </c>
      <c r="I367" s="104" t="s">
        <v>213</v>
      </c>
      <c r="J367" s="103" t="s">
        <v>296</v>
      </c>
      <c r="K367" s="106" t="s">
        <v>213</v>
      </c>
      <c r="M367" s="117"/>
    </row>
    <row r="368" spans="1:13" ht="24" customHeight="1" thickBot="1" x14ac:dyDescent="0.3">
      <c r="A368" s="122" t="s">
        <v>289</v>
      </c>
      <c r="B368" s="123">
        <f>+B366+B364</f>
        <v>7004.5199999999995</v>
      </c>
      <c r="C368" s="120"/>
      <c r="D368" s="121"/>
      <c r="E368" s="295"/>
      <c r="F368" s="298"/>
      <c r="G368" s="301"/>
      <c r="H368" s="107" t="s">
        <v>12</v>
      </c>
      <c r="I368" s="113" t="s">
        <v>290</v>
      </c>
      <c r="J368" s="107"/>
      <c r="K368" s="114"/>
      <c r="M368" s="117"/>
    </row>
    <row r="369" spans="1:13" ht="84" customHeight="1" x14ac:dyDescent="0.25">
      <c r="A369" s="284" t="s">
        <v>292</v>
      </c>
      <c r="B369" s="287">
        <f>+C369*D369</f>
        <v>1053.6300000000001</v>
      </c>
      <c r="C369" s="287">
        <v>1053.6300000000001</v>
      </c>
      <c r="D369" s="290">
        <v>1</v>
      </c>
      <c r="E369" s="293" t="s">
        <v>320</v>
      </c>
      <c r="F369" s="108" t="s">
        <v>5</v>
      </c>
      <c r="G369" s="101" t="s">
        <v>319</v>
      </c>
      <c r="H369" s="100" t="s">
        <v>6</v>
      </c>
      <c r="I369" s="109" t="s">
        <v>213</v>
      </c>
      <c r="J369" s="100" t="s">
        <v>325</v>
      </c>
      <c r="K369" s="110" t="s">
        <v>213</v>
      </c>
    </row>
    <row r="370" spans="1:13" x14ac:dyDescent="0.25">
      <c r="A370" s="285"/>
      <c r="B370" s="288"/>
      <c r="C370" s="288"/>
      <c r="D370" s="291"/>
      <c r="E370" s="294"/>
      <c r="F370" s="296" t="s">
        <v>7</v>
      </c>
      <c r="G370" s="299">
        <v>326445</v>
      </c>
      <c r="H370" s="103" t="s">
        <v>8</v>
      </c>
      <c r="I370" s="104" t="s">
        <v>213</v>
      </c>
      <c r="J370" s="103" t="s">
        <v>324</v>
      </c>
      <c r="K370" s="111" t="s">
        <v>213</v>
      </c>
    </row>
    <row r="371" spans="1:13" ht="204.75" customHeight="1" x14ac:dyDescent="0.25">
      <c r="A371" s="285"/>
      <c r="B371" s="288"/>
      <c r="C371" s="288"/>
      <c r="D371" s="291"/>
      <c r="E371" s="294"/>
      <c r="F371" s="297"/>
      <c r="G371" s="300"/>
      <c r="H371" s="105" t="s">
        <v>9</v>
      </c>
      <c r="I371" s="104" t="s">
        <v>213</v>
      </c>
      <c r="J371" s="103" t="s">
        <v>10</v>
      </c>
      <c r="K371" s="112" t="s">
        <v>490</v>
      </c>
    </row>
    <row r="372" spans="1:13" ht="29.25" customHeight="1" x14ac:dyDescent="0.25">
      <c r="A372" s="285"/>
      <c r="B372" s="288"/>
      <c r="C372" s="288"/>
      <c r="D372" s="291"/>
      <c r="E372" s="294"/>
      <c r="F372" s="297"/>
      <c r="G372" s="300"/>
      <c r="H372" s="103" t="s">
        <v>11</v>
      </c>
      <c r="I372" s="104" t="s">
        <v>213</v>
      </c>
      <c r="J372" s="103" t="s">
        <v>296</v>
      </c>
      <c r="K372" s="106" t="s">
        <v>213</v>
      </c>
      <c r="M372" s="117"/>
    </row>
    <row r="373" spans="1:13" ht="15.75" thickBot="1" x14ac:dyDescent="0.3">
      <c r="A373" s="286"/>
      <c r="B373" s="289"/>
      <c r="C373" s="289"/>
      <c r="D373" s="292"/>
      <c r="E373" s="295"/>
      <c r="F373" s="298"/>
      <c r="G373" s="301"/>
      <c r="H373" s="107" t="s">
        <v>12</v>
      </c>
      <c r="I373" s="113" t="s">
        <v>213</v>
      </c>
      <c r="J373" s="107"/>
      <c r="K373" s="114"/>
      <c r="M373" s="117"/>
    </row>
    <row r="374" spans="1:13" ht="64.5" customHeight="1" x14ac:dyDescent="0.25">
      <c r="A374" s="284" t="s">
        <v>292</v>
      </c>
      <c r="B374" s="287">
        <f>+C374*D374</f>
        <v>990</v>
      </c>
      <c r="C374" s="287">
        <v>990</v>
      </c>
      <c r="D374" s="290">
        <v>1</v>
      </c>
      <c r="E374" s="293" t="s">
        <v>287</v>
      </c>
      <c r="F374" s="108" t="s">
        <v>5</v>
      </c>
      <c r="G374" s="101" t="s">
        <v>321</v>
      </c>
      <c r="H374" s="100" t="s">
        <v>6</v>
      </c>
      <c r="I374" s="109" t="s">
        <v>213</v>
      </c>
      <c r="J374" s="100" t="s">
        <v>325</v>
      </c>
      <c r="K374" s="110" t="s">
        <v>213</v>
      </c>
    </row>
    <row r="375" spans="1:13" x14ac:dyDescent="0.25">
      <c r="A375" s="285"/>
      <c r="B375" s="288"/>
      <c r="C375" s="288"/>
      <c r="D375" s="291"/>
      <c r="E375" s="294"/>
      <c r="F375" s="296" t="s">
        <v>7</v>
      </c>
      <c r="G375" s="299">
        <v>8254931</v>
      </c>
      <c r="H375" s="103" t="s">
        <v>8</v>
      </c>
      <c r="I375" s="104" t="s">
        <v>213</v>
      </c>
      <c r="J375" s="103" t="s">
        <v>324</v>
      </c>
      <c r="K375" s="111" t="s">
        <v>213</v>
      </c>
    </row>
    <row r="376" spans="1:13" ht="229.5" customHeight="1" x14ac:dyDescent="0.25">
      <c r="A376" s="285"/>
      <c r="B376" s="288"/>
      <c r="C376" s="288"/>
      <c r="D376" s="291"/>
      <c r="E376" s="294"/>
      <c r="F376" s="297"/>
      <c r="G376" s="300"/>
      <c r="H376" s="105" t="s">
        <v>9</v>
      </c>
      <c r="I376" s="104" t="s">
        <v>213</v>
      </c>
      <c r="J376" s="103" t="s">
        <v>10</v>
      </c>
      <c r="K376" s="112" t="s">
        <v>493</v>
      </c>
    </row>
    <row r="377" spans="1:13" ht="29.25" customHeight="1" x14ac:dyDescent="0.25">
      <c r="A377" s="285"/>
      <c r="B377" s="288"/>
      <c r="C377" s="288"/>
      <c r="D377" s="291"/>
      <c r="E377" s="294"/>
      <c r="F377" s="297"/>
      <c r="G377" s="300"/>
      <c r="H377" s="103" t="s">
        <v>11</v>
      </c>
      <c r="I377" s="104" t="s">
        <v>213</v>
      </c>
      <c r="J377" s="103" t="s">
        <v>296</v>
      </c>
      <c r="K377" s="106" t="s">
        <v>213</v>
      </c>
      <c r="M377" s="117"/>
    </row>
    <row r="378" spans="1:13" ht="15.75" thickBot="1" x14ac:dyDescent="0.3">
      <c r="A378" s="286"/>
      <c r="B378" s="289"/>
      <c r="C378" s="289"/>
      <c r="D378" s="292"/>
      <c r="E378" s="295"/>
      <c r="F378" s="298"/>
      <c r="G378" s="301"/>
      <c r="H378" s="107" t="s">
        <v>12</v>
      </c>
      <c r="I378" s="113" t="s">
        <v>213</v>
      </c>
      <c r="J378" s="107"/>
      <c r="K378" s="114"/>
      <c r="M378" s="117"/>
    </row>
    <row r="379" spans="1:13" ht="75" customHeight="1" x14ac:dyDescent="0.25">
      <c r="A379" s="328" t="s">
        <v>292</v>
      </c>
      <c r="B379" s="124">
        <f>+C379*D379</f>
        <v>2488</v>
      </c>
      <c r="C379" s="124">
        <v>2488</v>
      </c>
      <c r="D379" s="125">
        <v>1</v>
      </c>
      <c r="E379" s="293" t="s">
        <v>287</v>
      </c>
      <c r="F379" s="108" t="s">
        <v>5</v>
      </c>
      <c r="G379" s="101" t="s">
        <v>322</v>
      </c>
      <c r="H379" s="100" t="s">
        <v>6</v>
      </c>
      <c r="I379" s="109" t="s">
        <v>213</v>
      </c>
      <c r="J379" s="100" t="s">
        <v>325</v>
      </c>
      <c r="K379" s="110" t="s">
        <v>213</v>
      </c>
    </row>
    <row r="380" spans="1:13" ht="39.75" customHeight="1" x14ac:dyDescent="0.25">
      <c r="A380" s="329"/>
      <c r="B380" s="126">
        <f t="shared" ref="B380:B383" si="14">+C380*D380</f>
        <v>138</v>
      </c>
      <c r="C380" s="126">
        <v>138</v>
      </c>
      <c r="D380" s="127">
        <v>1</v>
      </c>
      <c r="E380" s="294"/>
      <c r="F380" s="296" t="s">
        <v>7</v>
      </c>
      <c r="G380" s="299">
        <v>9929290</v>
      </c>
      <c r="H380" s="103" t="s">
        <v>8</v>
      </c>
      <c r="I380" s="104" t="s">
        <v>213</v>
      </c>
      <c r="J380" s="103" t="s">
        <v>324</v>
      </c>
      <c r="K380" s="111" t="s">
        <v>213</v>
      </c>
    </row>
    <row r="381" spans="1:13" ht="39.75" customHeight="1" x14ac:dyDescent="0.25">
      <c r="A381" s="329"/>
      <c r="B381" s="126">
        <f t="shared" si="14"/>
        <v>53</v>
      </c>
      <c r="C381" s="126">
        <v>53</v>
      </c>
      <c r="D381" s="127">
        <v>1</v>
      </c>
      <c r="E381" s="294"/>
      <c r="F381" s="297"/>
      <c r="G381" s="300"/>
      <c r="H381" s="330" t="s">
        <v>9</v>
      </c>
      <c r="I381" s="332" t="s">
        <v>213</v>
      </c>
      <c r="J381" s="296" t="s">
        <v>10</v>
      </c>
      <c r="K381" s="314" t="s">
        <v>544</v>
      </c>
    </row>
    <row r="382" spans="1:13" ht="153" customHeight="1" x14ac:dyDescent="0.25">
      <c r="A382" s="329"/>
      <c r="B382" s="126">
        <f t="shared" si="14"/>
        <v>53</v>
      </c>
      <c r="C382" s="126">
        <v>53</v>
      </c>
      <c r="D382" s="127">
        <v>1</v>
      </c>
      <c r="E382" s="294"/>
      <c r="F382" s="297"/>
      <c r="G382" s="300"/>
      <c r="H382" s="331"/>
      <c r="I382" s="333"/>
      <c r="J382" s="334"/>
      <c r="K382" s="316"/>
    </row>
    <row r="383" spans="1:13" ht="29.25" customHeight="1" x14ac:dyDescent="0.25">
      <c r="A383" s="329"/>
      <c r="B383" s="126">
        <f t="shared" si="14"/>
        <v>53</v>
      </c>
      <c r="C383" s="126">
        <v>53</v>
      </c>
      <c r="D383" s="127">
        <v>1</v>
      </c>
      <c r="E383" s="294"/>
      <c r="F383" s="297"/>
      <c r="G383" s="300"/>
      <c r="H383" s="103" t="s">
        <v>11</v>
      </c>
      <c r="I383" s="104" t="s">
        <v>213</v>
      </c>
      <c r="J383" s="103" t="s">
        <v>296</v>
      </c>
      <c r="K383" s="106" t="s">
        <v>213</v>
      </c>
      <c r="M383" s="117"/>
    </row>
    <row r="384" spans="1:13" ht="24" customHeight="1" thickBot="1" x14ac:dyDescent="0.3">
      <c r="A384" s="122" t="s">
        <v>289</v>
      </c>
      <c r="B384" s="123">
        <f>+B383+B382+B381+B380+B379</f>
        <v>2785</v>
      </c>
      <c r="C384" s="120"/>
      <c r="D384" s="121"/>
      <c r="E384" s="295"/>
      <c r="F384" s="298"/>
      <c r="G384" s="301"/>
      <c r="H384" s="107" t="s">
        <v>12</v>
      </c>
      <c r="I384" s="113" t="s">
        <v>290</v>
      </c>
      <c r="J384" s="107"/>
      <c r="K384" s="114"/>
      <c r="M384" s="117"/>
    </row>
    <row r="385" spans="1:13" ht="64.5" customHeight="1" x14ac:dyDescent="0.25">
      <c r="A385" s="284" t="s">
        <v>292</v>
      </c>
      <c r="B385" s="287">
        <f>+C385*D385</f>
        <v>990</v>
      </c>
      <c r="C385" s="287">
        <v>990</v>
      </c>
      <c r="D385" s="290">
        <v>1</v>
      </c>
      <c r="E385" s="293" t="s">
        <v>287</v>
      </c>
      <c r="F385" s="108" t="s">
        <v>5</v>
      </c>
      <c r="G385" s="101" t="s">
        <v>321</v>
      </c>
      <c r="H385" s="100" t="s">
        <v>6</v>
      </c>
      <c r="I385" s="109" t="s">
        <v>213</v>
      </c>
      <c r="J385" s="100" t="s">
        <v>325</v>
      </c>
      <c r="K385" s="110" t="s">
        <v>213</v>
      </c>
    </row>
    <row r="386" spans="1:13" x14ac:dyDescent="0.25">
      <c r="A386" s="285"/>
      <c r="B386" s="288"/>
      <c r="C386" s="288"/>
      <c r="D386" s="291"/>
      <c r="E386" s="294"/>
      <c r="F386" s="296" t="s">
        <v>7</v>
      </c>
      <c r="G386" s="299">
        <v>8254931</v>
      </c>
      <c r="H386" s="103" t="s">
        <v>8</v>
      </c>
      <c r="I386" s="104" t="s">
        <v>213</v>
      </c>
      <c r="J386" s="103" t="s">
        <v>324</v>
      </c>
      <c r="K386" s="111" t="s">
        <v>213</v>
      </c>
    </row>
    <row r="387" spans="1:13" ht="235.5" customHeight="1" x14ac:dyDescent="0.25">
      <c r="A387" s="285"/>
      <c r="B387" s="288"/>
      <c r="C387" s="288"/>
      <c r="D387" s="291"/>
      <c r="E387" s="294"/>
      <c r="F387" s="297"/>
      <c r="G387" s="300"/>
      <c r="H387" s="105" t="s">
        <v>9</v>
      </c>
      <c r="I387" s="104" t="s">
        <v>213</v>
      </c>
      <c r="J387" s="103" t="s">
        <v>10</v>
      </c>
      <c r="K387" s="112" t="s">
        <v>509</v>
      </c>
    </row>
    <row r="388" spans="1:13" ht="29.25" customHeight="1" x14ac:dyDescent="0.25">
      <c r="A388" s="285"/>
      <c r="B388" s="288"/>
      <c r="C388" s="288"/>
      <c r="D388" s="291"/>
      <c r="E388" s="294"/>
      <c r="F388" s="297"/>
      <c r="G388" s="300"/>
      <c r="H388" s="103" t="s">
        <v>11</v>
      </c>
      <c r="I388" s="104" t="s">
        <v>213</v>
      </c>
      <c r="J388" s="103" t="s">
        <v>296</v>
      </c>
      <c r="K388" s="106" t="s">
        <v>213</v>
      </c>
      <c r="M388" s="117"/>
    </row>
    <row r="389" spans="1:13" ht="15.75" thickBot="1" x14ac:dyDescent="0.3">
      <c r="A389" s="286"/>
      <c r="B389" s="289"/>
      <c r="C389" s="289"/>
      <c r="D389" s="292"/>
      <c r="E389" s="295"/>
      <c r="F389" s="298"/>
      <c r="G389" s="301"/>
      <c r="H389" s="107" t="s">
        <v>12</v>
      </c>
      <c r="I389" s="113" t="s">
        <v>213</v>
      </c>
      <c r="J389" s="107"/>
      <c r="K389" s="114"/>
      <c r="M389" s="117"/>
    </row>
    <row r="390" spans="1:13" ht="77.25" customHeight="1" x14ac:dyDescent="0.25">
      <c r="A390" s="284" t="s">
        <v>292</v>
      </c>
      <c r="B390" s="302">
        <f>+C390*D390</f>
        <v>7617.95</v>
      </c>
      <c r="C390" s="287">
        <v>7617.95</v>
      </c>
      <c r="D390" s="290">
        <v>1</v>
      </c>
      <c r="E390" s="293" t="s">
        <v>318</v>
      </c>
      <c r="F390" s="108" t="s">
        <v>5</v>
      </c>
      <c r="G390" s="101" t="s">
        <v>317</v>
      </c>
      <c r="H390" s="100" t="s">
        <v>6</v>
      </c>
      <c r="I390" s="109" t="s">
        <v>213</v>
      </c>
      <c r="J390" s="100" t="s">
        <v>325</v>
      </c>
      <c r="K390" s="110" t="s">
        <v>213</v>
      </c>
    </row>
    <row r="391" spans="1:13" x14ac:dyDescent="0.25">
      <c r="A391" s="285"/>
      <c r="B391" s="303"/>
      <c r="C391" s="288"/>
      <c r="D391" s="291"/>
      <c r="E391" s="294"/>
      <c r="F391" s="296" t="s">
        <v>7</v>
      </c>
      <c r="G391" s="299">
        <v>3306518</v>
      </c>
      <c r="H391" s="103" t="s">
        <v>8</v>
      </c>
      <c r="I391" s="104" t="s">
        <v>213</v>
      </c>
      <c r="J391" s="103" t="s">
        <v>324</v>
      </c>
      <c r="K391" s="111" t="s">
        <v>213</v>
      </c>
    </row>
    <row r="392" spans="1:13" ht="165" customHeight="1" x14ac:dyDescent="0.25">
      <c r="A392" s="285"/>
      <c r="B392" s="303"/>
      <c r="C392" s="288"/>
      <c r="D392" s="291"/>
      <c r="E392" s="294"/>
      <c r="F392" s="297"/>
      <c r="G392" s="300"/>
      <c r="H392" s="105" t="s">
        <v>9</v>
      </c>
      <c r="I392" s="104" t="s">
        <v>213</v>
      </c>
      <c r="J392" s="103" t="s">
        <v>10</v>
      </c>
      <c r="K392" s="112" t="s">
        <v>485</v>
      </c>
    </row>
    <row r="393" spans="1:13" ht="29.25" customHeight="1" x14ac:dyDescent="0.25">
      <c r="A393" s="285"/>
      <c r="B393" s="303"/>
      <c r="C393" s="288"/>
      <c r="D393" s="291"/>
      <c r="E393" s="294"/>
      <c r="F393" s="297"/>
      <c r="G393" s="300"/>
      <c r="H393" s="103" t="s">
        <v>11</v>
      </c>
      <c r="I393" s="104" t="s">
        <v>213</v>
      </c>
      <c r="J393" s="103" t="s">
        <v>296</v>
      </c>
      <c r="K393" s="106" t="s">
        <v>213</v>
      </c>
      <c r="M393" s="117"/>
    </row>
    <row r="394" spans="1:13" ht="15.75" thickBot="1" x14ac:dyDescent="0.3">
      <c r="A394" s="286"/>
      <c r="B394" s="304"/>
      <c r="C394" s="289"/>
      <c r="D394" s="292"/>
      <c r="E394" s="295"/>
      <c r="F394" s="298"/>
      <c r="G394" s="301"/>
      <c r="H394" s="107" t="s">
        <v>12</v>
      </c>
      <c r="I394" s="113" t="s">
        <v>213</v>
      </c>
      <c r="J394" s="107"/>
      <c r="K394" s="114"/>
      <c r="M394" s="117"/>
    </row>
    <row r="395" spans="1:13" ht="64.5" customHeight="1" x14ac:dyDescent="0.25">
      <c r="A395" s="284" t="s">
        <v>292</v>
      </c>
      <c r="B395" s="287">
        <f>+C395*D395</f>
        <v>16875</v>
      </c>
      <c r="C395" s="287">
        <v>16875</v>
      </c>
      <c r="D395" s="290">
        <v>1</v>
      </c>
      <c r="E395" s="293" t="s">
        <v>293</v>
      </c>
      <c r="F395" s="108" t="s">
        <v>5</v>
      </c>
      <c r="G395" s="101" t="s">
        <v>229</v>
      </c>
      <c r="H395" s="100" t="s">
        <v>6</v>
      </c>
      <c r="I395" s="109" t="s">
        <v>213</v>
      </c>
      <c r="J395" s="100" t="s">
        <v>294</v>
      </c>
      <c r="K395" s="110" t="s">
        <v>295</v>
      </c>
    </row>
    <row r="396" spans="1:13" x14ac:dyDescent="0.25">
      <c r="A396" s="285"/>
      <c r="B396" s="288"/>
      <c r="C396" s="288"/>
      <c r="D396" s="291"/>
      <c r="E396" s="294"/>
      <c r="F396" s="306" t="s">
        <v>7</v>
      </c>
      <c r="G396" s="309">
        <v>50831089</v>
      </c>
      <c r="H396" s="103" t="s">
        <v>8</v>
      </c>
      <c r="I396" s="104" t="s">
        <v>213</v>
      </c>
      <c r="J396" s="103" t="s">
        <v>323</v>
      </c>
      <c r="K396" s="111" t="s">
        <v>298</v>
      </c>
    </row>
    <row r="397" spans="1:13" ht="258" customHeight="1" x14ac:dyDescent="0.25">
      <c r="A397" s="285"/>
      <c r="B397" s="288"/>
      <c r="C397" s="288"/>
      <c r="D397" s="291"/>
      <c r="E397" s="294"/>
      <c r="F397" s="307"/>
      <c r="G397" s="310"/>
      <c r="H397" s="105" t="s">
        <v>9</v>
      </c>
      <c r="I397" s="104" t="s">
        <v>213</v>
      </c>
      <c r="J397" s="103" t="s">
        <v>10</v>
      </c>
      <c r="K397" s="112" t="s">
        <v>494</v>
      </c>
    </row>
    <row r="398" spans="1:13" ht="29.25" customHeight="1" x14ac:dyDescent="0.25">
      <c r="A398" s="285"/>
      <c r="B398" s="288"/>
      <c r="C398" s="288"/>
      <c r="D398" s="291"/>
      <c r="E398" s="294"/>
      <c r="F398" s="307"/>
      <c r="G398" s="310"/>
      <c r="H398" s="103" t="s">
        <v>11</v>
      </c>
      <c r="I398" s="104" t="s">
        <v>213</v>
      </c>
      <c r="J398" s="103" t="s">
        <v>296</v>
      </c>
      <c r="K398" s="106" t="s">
        <v>297</v>
      </c>
      <c r="M398" s="117"/>
    </row>
    <row r="399" spans="1:13" ht="15.75" thickBot="1" x14ac:dyDescent="0.3">
      <c r="A399" s="286"/>
      <c r="B399" s="289"/>
      <c r="C399" s="289"/>
      <c r="D399" s="292"/>
      <c r="E399" s="295"/>
      <c r="F399" s="308"/>
      <c r="G399" s="311"/>
      <c r="H399" s="107" t="s">
        <v>12</v>
      </c>
      <c r="I399" s="113" t="s">
        <v>213</v>
      </c>
      <c r="J399" s="107"/>
      <c r="K399" s="114"/>
      <c r="M399" s="117"/>
    </row>
    <row r="400" spans="1:13" ht="64.5" customHeight="1" x14ac:dyDescent="0.25">
      <c r="A400" s="284" t="s">
        <v>292</v>
      </c>
      <c r="B400" s="287">
        <f>+C400*D400</f>
        <v>12000</v>
      </c>
      <c r="C400" s="287">
        <v>12000</v>
      </c>
      <c r="D400" s="290">
        <v>1</v>
      </c>
      <c r="E400" s="293" t="s">
        <v>293</v>
      </c>
      <c r="F400" s="108" t="s">
        <v>5</v>
      </c>
      <c r="G400" s="101" t="s">
        <v>236</v>
      </c>
      <c r="H400" s="100" t="s">
        <v>6</v>
      </c>
      <c r="I400" s="109" t="s">
        <v>213</v>
      </c>
      <c r="J400" s="100" t="s">
        <v>294</v>
      </c>
      <c r="K400" s="110" t="s">
        <v>299</v>
      </c>
    </row>
    <row r="401" spans="1:13" x14ac:dyDescent="0.25">
      <c r="A401" s="285"/>
      <c r="B401" s="288"/>
      <c r="C401" s="288"/>
      <c r="D401" s="291"/>
      <c r="E401" s="294"/>
      <c r="F401" s="306" t="s">
        <v>7</v>
      </c>
      <c r="G401" s="309">
        <v>5732875</v>
      </c>
      <c r="H401" s="103" t="s">
        <v>8</v>
      </c>
      <c r="I401" s="104" t="s">
        <v>213</v>
      </c>
      <c r="J401" s="103" t="s">
        <v>323</v>
      </c>
      <c r="K401" s="111" t="s">
        <v>298</v>
      </c>
    </row>
    <row r="402" spans="1:13" ht="233.25" customHeight="1" x14ac:dyDescent="0.25">
      <c r="A402" s="285"/>
      <c r="B402" s="288"/>
      <c r="C402" s="288"/>
      <c r="D402" s="291"/>
      <c r="E402" s="294"/>
      <c r="F402" s="307"/>
      <c r="G402" s="310"/>
      <c r="H402" s="105" t="s">
        <v>9</v>
      </c>
      <c r="I402" s="104" t="s">
        <v>213</v>
      </c>
      <c r="J402" s="103" t="s">
        <v>10</v>
      </c>
      <c r="K402" s="112" t="s">
        <v>495</v>
      </c>
    </row>
    <row r="403" spans="1:13" ht="29.25" customHeight="1" x14ac:dyDescent="0.25">
      <c r="A403" s="285"/>
      <c r="B403" s="288"/>
      <c r="C403" s="288"/>
      <c r="D403" s="291"/>
      <c r="E403" s="294"/>
      <c r="F403" s="307"/>
      <c r="G403" s="310"/>
      <c r="H403" s="103" t="s">
        <v>11</v>
      </c>
      <c r="I403" s="104" t="s">
        <v>213</v>
      </c>
      <c r="J403" s="103" t="s">
        <v>296</v>
      </c>
      <c r="K403" s="106" t="s">
        <v>297</v>
      </c>
      <c r="M403" s="117"/>
    </row>
    <row r="404" spans="1:13" ht="15.75" thickBot="1" x14ac:dyDescent="0.3">
      <c r="A404" s="286"/>
      <c r="B404" s="289"/>
      <c r="C404" s="289"/>
      <c r="D404" s="292"/>
      <c r="E404" s="295"/>
      <c r="F404" s="308"/>
      <c r="G404" s="311"/>
      <c r="H404" s="107" t="s">
        <v>12</v>
      </c>
      <c r="I404" s="113" t="s">
        <v>213</v>
      </c>
      <c r="J404" s="107"/>
      <c r="K404" s="114"/>
      <c r="M404" s="117"/>
    </row>
    <row r="405" spans="1:13" ht="64.5" customHeight="1" x14ac:dyDescent="0.25">
      <c r="A405" s="284" t="s">
        <v>292</v>
      </c>
      <c r="B405" s="287">
        <f>+C405*D405</f>
        <v>12000</v>
      </c>
      <c r="C405" s="287">
        <v>12000</v>
      </c>
      <c r="D405" s="290">
        <v>1</v>
      </c>
      <c r="E405" s="293" t="s">
        <v>293</v>
      </c>
      <c r="F405" s="108" t="s">
        <v>5</v>
      </c>
      <c r="G405" s="101" t="s">
        <v>232</v>
      </c>
      <c r="H405" s="100" t="s">
        <v>6</v>
      </c>
      <c r="I405" s="109" t="s">
        <v>213</v>
      </c>
      <c r="J405" s="100" t="s">
        <v>294</v>
      </c>
      <c r="K405" s="110" t="s">
        <v>300</v>
      </c>
    </row>
    <row r="406" spans="1:13" x14ac:dyDescent="0.25">
      <c r="A406" s="285"/>
      <c r="B406" s="288"/>
      <c r="C406" s="288"/>
      <c r="D406" s="291"/>
      <c r="E406" s="294"/>
      <c r="F406" s="306" t="s">
        <v>7</v>
      </c>
      <c r="G406" s="309">
        <v>61567019</v>
      </c>
      <c r="H406" s="103" t="s">
        <v>8</v>
      </c>
      <c r="I406" s="104" t="s">
        <v>213</v>
      </c>
      <c r="J406" s="103" t="s">
        <v>323</v>
      </c>
      <c r="K406" s="111" t="s">
        <v>302</v>
      </c>
    </row>
    <row r="407" spans="1:13" ht="258" customHeight="1" x14ac:dyDescent="0.25">
      <c r="A407" s="285"/>
      <c r="B407" s="288"/>
      <c r="C407" s="288"/>
      <c r="D407" s="291"/>
      <c r="E407" s="294"/>
      <c r="F407" s="307"/>
      <c r="G407" s="310"/>
      <c r="H407" s="105" t="s">
        <v>9</v>
      </c>
      <c r="I407" s="104" t="s">
        <v>213</v>
      </c>
      <c r="J407" s="103" t="s">
        <v>10</v>
      </c>
      <c r="K407" s="112" t="s">
        <v>496</v>
      </c>
    </row>
    <row r="408" spans="1:13" ht="29.25" customHeight="1" x14ac:dyDescent="0.25">
      <c r="A408" s="285"/>
      <c r="B408" s="288"/>
      <c r="C408" s="288"/>
      <c r="D408" s="291"/>
      <c r="E408" s="294"/>
      <c r="F408" s="307"/>
      <c r="G408" s="310"/>
      <c r="H408" s="103" t="s">
        <v>11</v>
      </c>
      <c r="I408" s="104" t="s">
        <v>213</v>
      </c>
      <c r="J408" s="103" t="s">
        <v>296</v>
      </c>
      <c r="K408" s="106" t="s">
        <v>301</v>
      </c>
      <c r="M408" s="117"/>
    </row>
    <row r="409" spans="1:13" ht="15.75" thickBot="1" x14ac:dyDescent="0.3">
      <c r="A409" s="286"/>
      <c r="B409" s="289"/>
      <c r="C409" s="289"/>
      <c r="D409" s="292"/>
      <c r="E409" s="295"/>
      <c r="F409" s="308"/>
      <c r="G409" s="311"/>
      <c r="H409" s="107" t="s">
        <v>12</v>
      </c>
      <c r="I409" s="113" t="s">
        <v>213</v>
      </c>
      <c r="J409" s="107"/>
      <c r="K409" s="114"/>
      <c r="M409" s="117"/>
    </row>
    <row r="410" spans="1:13" ht="64.5" customHeight="1" x14ac:dyDescent="0.25">
      <c r="A410" s="284" t="s">
        <v>292</v>
      </c>
      <c r="B410" s="287">
        <f>+C410*D410</f>
        <v>12000</v>
      </c>
      <c r="C410" s="287">
        <v>12000</v>
      </c>
      <c r="D410" s="290">
        <v>1</v>
      </c>
      <c r="E410" s="293" t="s">
        <v>293</v>
      </c>
      <c r="F410" s="108" t="s">
        <v>5</v>
      </c>
      <c r="G410" s="101" t="s">
        <v>239</v>
      </c>
      <c r="H410" s="100" t="s">
        <v>6</v>
      </c>
      <c r="I410" s="109" t="s">
        <v>213</v>
      </c>
      <c r="J410" s="100" t="s">
        <v>294</v>
      </c>
      <c r="K410" s="110" t="s">
        <v>303</v>
      </c>
    </row>
    <row r="411" spans="1:13" x14ac:dyDescent="0.25">
      <c r="A411" s="285"/>
      <c r="B411" s="288"/>
      <c r="C411" s="288"/>
      <c r="D411" s="291"/>
      <c r="E411" s="294"/>
      <c r="F411" s="306" t="s">
        <v>7</v>
      </c>
      <c r="G411" s="309">
        <v>72472480</v>
      </c>
      <c r="H411" s="103" t="s">
        <v>8</v>
      </c>
      <c r="I411" s="104" t="s">
        <v>213</v>
      </c>
      <c r="J411" s="103" t="s">
        <v>323</v>
      </c>
      <c r="K411" s="111" t="s">
        <v>304</v>
      </c>
    </row>
    <row r="412" spans="1:13" ht="225.75" customHeight="1" x14ac:dyDescent="0.25">
      <c r="A412" s="285"/>
      <c r="B412" s="288"/>
      <c r="C412" s="288"/>
      <c r="D412" s="291"/>
      <c r="E412" s="294"/>
      <c r="F412" s="307"/>
      <c r="G412" s="310"/>
      <c r="H412" s="105" t="s">
        <v>9</v>
      </c>
      <c r="I412" s="104" t="s">
        <v>213</v>
      </c>
      <c r="J412" s="103" t="s">
        <v>10</v>
      </c>
      <c r="K412" s="112" t="s">
        <v>497</v>
      </c>
    </row>
    <row r="413" spans="1:13" ht="29.25" customHeight="1" x14ac:dyDescent="0.25">
      <c r="A413" s="285"/>
      <c r="B413" s="288"/>
      <c r="C413" s="288"/>
      <c r="D413" s="291"/>
      <c r="E413" s="294"/>
      <c r="F413" s="307"/>
      <c r="G413" s="310"/>
      <c r="H413" s="103" t="s">
        <v>11</v>
      </c>
      <c r="I413" s="104" t="s">
        <v>213</v>
      </c>
      <c r="J413" s="103" t="s">
        <v>296</v>
      </c>
      <c r="K413" s="106" t="s">
        <v>301</v>
      </c>
      <c r="M413" s="117"/>
    </row>
    <row r="414" spans="1:13" ht="15.75" thickBot="1" x14ac:dyDescent="0.3">
      <c r="A414" s="286"/>
      <c r="B414" s="289"/>
      <c r="C414" s="289"/>
      <c r="D414" s="292"/>
      <c r="E414" s="295"/>
      <c r="F414" s="308"/>
      <c r="G414" s="311"/>
      <c r="H414" s="107" t="s">
        <v>12</v>
      </c>
      <c r="I414" s="113" t="s">
        <v>213</v>
      </c>
      <c r="J414" s="107"/>
      <c r="K414" s="114"/>
      <c r="M414" s="117"/>
    </row>
    <row r="415" spans="1:13" ht="64.5" customHeight="1" x14ac:dyDescent="0.25">
      <c r="A415" s="284" t="s">
        <v>292</v>
      </c>
      <c r="B415" s="287">
        <f>+C415*D415</f>
        <v>12000</v>
      </c>
      <c r="C415" s="287">
        <v>12000</v>
      </c>
      <c r="D415" s="290">
        <v>1</v>
      </c>
      <c r="E415" s="293" t="s">
        <v>293</v>
      </c>
      <c r="F415" s="108" t="s">
        <v>5</v>
      </c>
      <c r="G415" s="101" t="s">
        <v>233</v>
      </c>
      <c r="H415" s="100" t="s">
        <v>6</v>
      </c>
      <c r="I415" s="109" t="s">
        <v>213</v>
      </c>
      <c r="J415" s="100" t="s">
        <v>294</v>
      </c>
      <c r="K415" s="110" t="s">
        <v>305</v>
      </c>
    </row>
    <row r="416" spans="1:13" x14ac:dyDescent="0.25">
      <c r="A416" s="285"/>
      <c r="B416" s="288"/>
      <c r="C416" s="288"/>
      <c r="D416" s="291"/>
      <c r="E416" s="294"/>
      <c r="F416" s="306" t="s">
        <v>7</v>
      </c>
      <c r="G416" s="309">
        <v>18039057</v>
      </c>
      <c r="H416" s="103" t="s">
        <v>8</v>
      </c>
      <c r="I416" s="104" t="s">
        <v>213</v>
      </c>
      <c r="J416" s="103" t="s">
        <v>324</v>
      </c>
      <c r="K416" s="111" t="s">
        <v>304</v>
      </c>
    </row>
    <row r="417" spans="1:13" ht="237.75" customHeight="1" x14ac:dyDescent="0.25">
      <c r="A417" s="285"/>
      <c r="B417" s="288"/>
      <c r="C417" s="288"/>
      <c r="D417" s="291"/>
      <c r="E417" s="294"/>
      <c r="F417" s="307"/>
      <c r="G417" s="310"/>
      <c r="H417" s="105" t="s">
        <v>9</v>
      </c>
      <c r="I417" s="104" t="s">
        <v>213</v>
      </c>
      <c r="J417" s="103" t="s">
        <v>10</v>
      </c>
      <c r="K417" s="112" t="s">
        <v>498</v>
      </c>
    </row>
    <row r="418" spans="1:13" ht="29.25" customHeight="1" x14ac:dyDescent="0.25">
      <c r="A418" s="285"/>
      <c r="B418" s="288"/>
      <c r="C418" s="288"/>
      <c r="D418" s="291"/>
      <c r="E418" s="294"/>
      <c r="F418" s="307"/>
      <c r="G418" s="310"/>
      <c r="H418" s="103" t="s">
        <v>11</v>
      </c>
      <c r="I418" s="104" t="s">
        <v>213</v>
      </c>
      <c r="J418" s="103" t="s">
        <v>296</v>
      </c>
      <c r="K418" s="106" t="s">
        <v>301</v>
      </c>
      <c r="M418" s="117"/>
    </row>
    <row r="419" spans="1:13" ht="15.75" thickBot="1" x14ac:dyDescent="0.3">
      <c r="A419" s="286"/>
      <c r="B419" s="289"/>
      <c r="C419" s="289"/>
      <c r="D419" s="292"/>
      <c r="E419" s="295"/>
      <c r="F419" s="308"/>
      <c r="G419" s="311"/>
      <c r="H419" s="107" t="s">
        <v>12</v>
      </c>
      <c r="I419" s="113" t="s">
        <v>213</v>
      </c>
      <c r="J419" s="107"/>
      <c r="K419" s="114"/>
      <c r="M419" s="117"/>
    </row>
    <row r="420" spans="1:13" ht="64.5" customHeight="1" x14ac:dyDescent="0.25">
      <c r="A420" s="284" t="s">
        <v>292</v>
      </c>
      <c r="B420" s="287">
        <f>+C420*D420</f>
        <v>12000</v>
      </c>
      <c r="C420" s="287">
        <v>12000</v>
      </c>
      <c r="D420" s="290">
        <v>1</v>
      </c>
      <c r="E420" s="293" t="s">
        <v>293</v>
      </c>
      <c r="F420" s="108" t="s">
        <v>5</v>
      </c>
      <c r="G420" s="101" t="s">
        <v>238</v>
      </c>
      <c r="H420" s="100" t="s">
        <v>6</v>
      </c>
      <c r="I420" s="109" t="s">
        <v>213</v>
      </c>
      <c r="J420" s="100" t="s">
        <v>294</v>
      </c>
      <c r="K420" s="110" t="s">
        <v>306</v>
      </c>
    </row>
    <row r="421" spans="1:13" x14ac:dyDescent="0.25">
      <c r="A421" s="285"/>
      <c r="B421" s="288"/>
      <c r="C421" s="288"/>
      <c r="D421" s="291"/>
      <c r="E421" s="294"/>
      <c r="F421" s="306" t="s">
        <v>7</v>
      </c>
      <c r="G421" s="309">
        <v>61506133</v>
      </c>
      <c r="H421" s="103" t="s">
        <v>8</v>
      </c>
      <c r="I421" s="104" t="s">
        <v>213</v>
      </c>
      <c r="J421" s="103" t="s">
        <v>323</v>
      </c>
      <c r="K421" s="111" t="s">
        <v>304</v>
      </c>
    </row>
    <row r="422" spans="1:13" ht="238.5" customHeight="1" x14ac:dyDescent="0.25">
      <c r="A422" s="285"/>
      <c r="B422" s="288"/>
      <c r="C422" s="288"/>
      <c r="D422" s="291"/>
      <c r="E422" s="294"/>
      <c r="F422" s="307"/>
      <c r="G422" s="310"/>
      <c r="H422" s="105" t="s">
        <v>9</v>
      </c>
      <c r="I422" s="104" t="s">
        <v>213</v>
      </c>
      <c r="J422" s="103" t="s">
        <v>10</v>
      </c>
      <c r="K422" s="112" t="s">
        <v>499</v>
      </c>
    </row>
    <row r="423" spans="1:13" ht="29.25" customHeight="1" x14ac:dyDescent="0.25">
      <c r="A423" s="285"/>
      <c r="B423" s="288"/>
      <c r="C423" s="288"/>
      <c r="D423" s="291"/>
      <c r="E423" s="294"/>
      <c r="F423" s="307"/>
      <c r="G423" s="310"/>
      <c r="H423" s="103" t="s">
        <v>11</v>
      </c>
      <c r="I423" s="104" t="s">
        <v>213</v>
      </c>
      <c r="J423" s="103" t="s">
        <v>296</v>
      </c>
      <c r="K423" s="106" t="s">
        <v>301</v>
      </c>
      <c r="M423" s="117"/>
    </row>
    <row r="424" spans="1:13" ht="15.75" thickBot="1" x14ac:dyDescent="0.3">
      <c r="A424" s="286"/>
      <c r="B424" s="289"/>
      <c r="C424" s="289"/>
      <c r="D424" s="292"/>
      <c r="E424" s="295"/>
      <c r="F424" s="308"/>
      <c r="G424" s="311"/>
      <c r="H424" s="107" t="s">
        <v>12</v>
      </c>
      <c r="I424" s="113" t="s">
        <v>213</v>
      </c>
      <c r="J424" s="107"/>
      <c r="K424" s="114"/>
      <c r="M424" s="117"/>
    </row>
    <row r="425" spans="1:13" ht="64.5" customHeight="1" x14ac:dyDescent="0.25">
      <c r="A425" s="284" t="s">
        <v>292</v>
      </c>
      <c r="B425" s="287">
        <f>+C425*D425</f>
        <v>12000</v>
      </c>
      <c r="C425" s="287">
        <v>12000</v>
      </c>
      <c r="D425" s="290">
        <v>1</v>
      </c>
      <c r="E425" s="293" t="s">
        <v>293</v>
      </c>
      <c r="F425" s="108" t="s">
        <v>5</v>
      </c>
      <c r="G425" s="101" t="s">
        <v>230</v>
      </c>
      <c r="H425" s="100" t="s">
        <v>6</v>
      </c>
      <c r="I425" s="109" t="s">
        <v>213</v>
      </c>
      <c r="J425" s="100" t="s">
        <v>294</v>
      </c>
      <c r="K425" s="110" t="s">
        <v>307</v>
      </c>
    </row>
    <row r="426" spans="1:13" x14ac:dyDescent="0.25">
      <c r="A426" s="285"/>
      <c r="B426" s="288"/>
      <c r="C426" s="288"/>
      <c r="D426" s="291"/>
      <c r="E426" s="294"/>
      <c r="F426" s="306" t="s">
        <v>7</v>
      </c>
      <c r="G426" s="309">
        <v>86175920</v>
      </c>
      <c r="H426" s="103" t="s">
        <v>8</v>
      </c>
      <c r="I426" s="104" t="s">
        <v>213</v>
      </c>
      <c r="J426" s="103" t="s">
        <v>323</v>
      </c>
      <c r="K426" s="111" t="s">
        <v>304</v>
      </c>
    </row>
    <row r="427" spans="1:13" ht="231.75" customHeight="1" x14ac:dyDescent="0.25">
      <c r="A427" s="285"/>
      <c r="B427" s="288"/>
      <c r="C427" s="288"/>
      <c r="D427" s="291"/>
      <c r="E427" s="294"/>
      <c r="F427" s="307"/>
      <c r="G427" s="310"/>
      <c r="H427" s="105" t="s">
        <v>9</v>
      </c>
      <c r="I427" s="104" t="s">
        <v>213</v>
      </c>
      <c r="J427" s="103" t="s">
        <v>10</v>
      </c>
      <c r="K427" s="112" t="s">
        <v>500</v>
      </c>
    </row>
    <row r="428" spans="1:13" ht="29.25" customHeight="1" x14ac:dyDescent="0.25">
      <c r="A428" s="285"/>
      <c r="B428" s="288"/>
      <c r="C428" s="288"/>
      <c r="D428" s="291"/>
      <c r="E428" s="294"/>
      <c r="F428" s="307"/>
      <c r="G428" s="310"/>
      <c r="H428" s="103" t="s">
        <v>11</v>
      </c>
      <c r="I428" s="104" t="s">
        <v>213</v>
      </c>
      <c r="J428" s="103" t="s">
        <v>296</v>
      </c>
      <c r="K428" s="106" t="s">
        <v>301</v>
      </c>
      <c r="M428" s="117"/>
    </row>
    <row r="429" spans="1:13" ht="15.75" thickBot="1" x14ac:dyDescent="0.3">
      <c r="A429" s="286"/>
      <c r="B429" s="289"/>
      <c r="C429" s="289"/>
      <c r="D429" s="292"/>
      <c r="E429" s="295"/>
      <c r="F429" s="308"/>
      <c r="G429" s="311"/>
      <c r="H429" s="107" t="s">
        <v>12</v>
      </c>
      <c r="I429" s="113" t="s">
        <v>213</v>
      </c>
      <c r="J429" s="107"/>
      <c r="K429" s="114"/>
      <c r="M429" s="117"/>
    </row>
    <row r="430" spans="1:13" ht="64.5" customHeight="1" x14ac:dyDescent="0.25">
      <c r="A430" s="284" t="s">
        <v>292</v>
      </c>
      <c r="B430" s="287">
        <f>+C430*D430</f>
        <v>12000</v>
      </c>
      <c r="C430" s="287">
        <v>12000</v>
      </c>
      <c r="D430" s="290">
        <v>1</v>
      </c>
      <c r="E430" s="293" t="s">
        <v>293</v>
      </c>
      <c r="F430" s="108" t="s">
        <v>5</v>
      </c>
      <c r="G430" s="101" t="s">
        <v>235</v>
      </c>
      <c r="H430" s="100" t="s">
        <v>6</v>
      </c>
      <c r="I430" s="109" t="s">
        <v>213</v>
      </c>
      <c r="J430" s="100" t="s">
        <v>294</v>
      </c>
      <c r="K430" s="110" t="s">
        <v>308</v>
      </c>
    </row>
    <row r="431" spans="1:13" x14ac:dyDescent="0.25">
      <c r="A431" s="285"/>
      <c r="B431" s="288"/>
      <c r="C431" s="288"/>
      <c r="D431" s="291"/>
      <c r="E431" s="294"/>
      <c r="F431" s="306" t="s">
        <v>7</v>
      </c>
      <c r="G431" s="309">
        <v>77223292</v>
      </c>
      <c r="H431" s="103" t="s">
        <v>8</v>
      </c>
      <c r="I431" s="104" t="s">
        <v>213</v>
      </c>
      <c r="J431" s="103" t="s">
        <v>323</v>
      </c>
      <c r="K431" s="111" t="s">
        <v>304</v>
      </c>
    </row>
    <row r="432" spans="1:13" ht="243.75" customHeight="1" x14ac:dyDescent="0.25">
      <c r="A432" s="285"/>
      <c r="B432" s="288"/>
      <c r="C432" s="288"/>
      <c r="D432" s="291"/>
      <c r="E432" s="294"/>
      <c r="F432" s="307"/>
      <c r="G432" s="310"/>
      <c r="H432" s="105" t="s">
        <v>9</v>
      </c>
      <c r="I432" s="104" t="s">
        <v>213</v>
      </c>
      <c r="J432" s="103" t="s">
        <v>10</v>
      </c>
      <c r="K432" s="112" t="s">
        <v>501</v>
      </c>
    </row>
    <row r="433" spans="1:13" ht="29.25" customHeight="1" x14ac:dyDescent="0.25">
      <c r="A433" s="285"/>
      <c r="B433" s="288"/>
      <c r="C433" s="288"/>
      <c r="D433" s="291"/>
      <c r="E433" s="294"/>
      <c r="F433" s="307"/>
      <c r="G433" s="310"/>
      <c r="H433" s="103" t="s">
        <v>11</v>
      </c>
      <c r="I433" s="104" t="s">
        <v>213</v>
      </c>
      <c r="J433" s="103" t="s">
        <v>296</v>
      </c>
      <c r="K433" s="106" t="s">
        <v>301</v>
      </c>
      <c r="M433" s="117"/>
    </row>
    <row r="434" spans="1:13" ht="15.75" thickBot="1" x14ac:dyDescent="0.3">
      <c r="A434" s="286"/>
      <c r="B434" s="289"/>
      <c r="C434" s="289"/>
      <c r="D434" s="292"/>
      <c r="E434" s="295"/>
      <c r="F434" s="308"/>
      <c r="G434" s="311"/>
      <c r="H434" s="107" t="s">
        <v>12</v>
      </c>
      <c r="I434" s="113" t="s">
        <v>213</v>
      </c>
      <c r="J434" s="107"/>
      <c r="K434" s="114"/>
      <c r="M434" s="117"/>
    </row>
    <row r="435" spans="1:13" ht="64.5" customHeight="1" x14ac:dyDescent="0.25">
      <c r="A435" s="284" t="s">
        <v>292</v>
      </c>
      <c r="B435" s="287">
        <f>+C435*D435</f>
        <v>12000</v>
      </c>
      <c r="C435" s="287">
        <v>12000</v>
      </c>
      <c r="D435" s="290">
        <v>1</v>
      </c>
      <c r="E435" s="293" t="s">
        <v>293</v>
      </c>
      <c r="F435" s="108" t="s">
        <v>5</v>
      </c>
      <c r="G435" s="101" t="s">
        <v>234</v>
      </c>
      <c r="H435" s="100" t="s">
        <v>6</v>
      </c>
      <c r="I435" s="109" t="s">
        <v>213</v>
      </c>
      <c r="J435" s="100" t="s">
        <v>294</v>
      </c>
      <c r="K435" s="110" t="s">
        <v>309</v>
      </c>
    </row>
    <row r="436" spans="1:13" x14ac:dyDescent="0.25">
      <c r="A436" s="285"/>
      <c r="B436" s="288"/>
      <c r="C436" s="288"/>
      <c r="D436" s="291"/>
      <c r="E436" s="294"/>
      <c r="F436" s="306" t="s">
        <v>7</v>
      </c>
      <c r="G436" s="309">
        <v>23221852</v>
      </c>
      <c r="H436" s="103" t="s">
        <v>8</v>
      </c>
      <c r="I436" s="104" t="s">
        <v>213</v>
      </c>
      <c r="J436" s="103" t="s">
        <v>323</v>
      </c>
      <c r="K436" s="111" t="s">
        <v>304</v>
      </c>
    </row>
    <row r="437" spans="1:13" ht="235.5" customHeight="1" x14ac:dyDescent="0.25">
      <c r="A437" s="285"/>
      <c r="B437" s="288"/>
      <c r="C437" s="288"/>
      <c r="D437" s="291"/>
      <c r="E437" s="294"/>
      <c r="F437" s="307"/>
      <c r="G437" s="310"/>
      <c r="H437" s="105" t="s">
        <v>9</v>
      </c>
      <c r="I437" s="104" t="s">
        <v>213</v>
      </c>
      <c r="J437" s="103" t="s">
        <v>10</v>
      </c>
      <c r="K437" s="112" t="s">
        <v>502</v>
      </c>
    </row>
    <row r="438" spans="1:13" ht="29.25" customHeight="1" x14ac:dyDescent="0.25">
      <c r="A438" s="285"/>
      <c r="B438" s="288"/>
      <c r="C438" s="288"/>
      <c r="D438" s="291"/>
      <c r="E438" s="294"/>
      <c r="F438" s="307"/>
      <c r="G438" s="310"/>
      <c r="H438" s="103" t="s">
        <v>11</v>
      </c>
      <c r="I438" s="104" t="s">
        <v>213</v>
      </c>
      <c r="J438" s="103" t="s">
        <v>296</v>
      </c>
      <c r="K438" s="106" t="s">
        <v>301</v>
      </c>
      <c r="M438" s="117"/>
    </row>
    <row r="439" spans="1:13" ht="15.75" thickBot="1" x14ac:dyDescent="0.3">
      <c r="A439" s="286"/>
      <c r="B439" s="289"/>
      <c r="C439" s="289"/>
      <c r="D439" s="292"/>
      <c r="E439" s="295"/>
      <c r="F439" s="308"/>
      <c r="G439" s="311"/>
      <c r="H439" s="107" t="s">
        <v>12</v>
      </c>
      <c r="I439" s="113" t="s">
        <v>213</v>
      </c>
      <c r="J439" s="107"/>
      <c r="K439" s="114"/>
      <c r="M439" s="117"/>
    </row>
    <row r="440" spans="1:13" ht="64.5" customHeight="1" x14ac:dyDescent="0.25">
      <c r="A440" s="284" t="s">
        <v>292</v>
      </c>
      <c r="B440" s="287">
        <f>+C440*D440</f>
        <v>12000</v>
      </c>
      <c r="C440" s="287">
        <v>12000</v>
      </c>
      <c r="D440" s="290">
        <v>1</v>
      </c>
      <c r="E440" s="293" t="s">
        <v>293</v>
      </c>
      <c r="F440" s="108" t="s">
        <v>5</v>
      </c>
      <c r="G440" s="101" t="s">
        <v>237</v>
      </c>
      <c r="H440" s="100" t="s">
        <v>6</v>
      </c>
      <c r="I440" s="109" t="s">
        <v>213</v>
      </c>
      <c r="J440" s="100" t="s">
        <v>294</v>
      </c>
      <c r="K440" s="110" t="s">
        <v>310</v>
      </c>
    </row>
    <row r="441" spans="1:13" x14ac:dyDescent="0.25">
      <c r="A441" s="285"/>
      <c r="B441" s="288"/>
      <c r="C441" s="288"/>
      <c r="D441" s="291"/>
      <c r="E441" s="294"/>
      <c r="F441" s="306" t="s">
        <v>7</v>
      </c>
      <c r="G441" s="309" t="s">
        <v>311</v>
      </c>
      <c r="H441" s="116" t="s">
        <v>8</v>
      </c>
      <c r="I441" s="118" t="s">
        <v>213</v>
      </c>
      <c r="J441" s="116" t="s">
        <v>324</v>
      </c>
      <c r="K441" s="111" t="s">
        <v>304</v>
      </c>
    </row>
    <row r="442" spans="1:13" ht="234" customHeight="1" x14ac:dyDescent="0.25">
      <c r="A442" s="285"/>
      <c r="B442" s="288"/>
      <c r="C442" s="288"/>
      <c r="D442" s="291"/>
      <c r="E442" s="294"/>
      <c r="F442" s="307"/>
      <c r="G442" s="310"/>
      <c r="H442" s="105" t="s">
        <v>9</v>
      </c>
      <c r="I442" s="104" t="s">
        <v>213</v>
      </c>
      <c r="J442" s="103" t="s">
        <v>10</v>
      </c>
      <c r="K442" s="112" t="s">
        <v>503</v>
      </c>
    </row>
    <row r="443" spans="1:13" ht="29.25" customHeight="1" x14ac:dyDescent="0.25">
      <c r="A443" s="285"/>
      <c r="B443" s="288"/>
      <c r="C443" s="288"/>
      <c r="D443" s="291"/>
      <c r="E443" s="294"/>
      <c r="F443" s="307"/>
      <c r="G443" s="310"/>
      <c r="H443" s="103" t="s">
        <v>11</v>
      </c>
      <c r="I443" s="104" t="s">
        <v>213</v>
      </c>
      <c r="J443" s="103" t="s">
        <v>296</v>
      </c>
      <c r="K443" s="106" t="s">
        <v>301</v>
      </c>
      <c r="M443" s="117"/>
    </row>
    <row r="444" spans="1:13" ht="15.75" thickBot="1" x14ac:dyDescent="0.3">
      <c r="A444" s="286"/>
      <c r="B444" s="289"/>
      <c r="C444" s="289"/>
      <c r="D444" s="292"/>
      <c r="E444" s="295"/>
      <c r="F444" s="308"/>
      <c r="G444" s="311"/>
      <c r="H444" s="107" t="s">
        <v>12</v>
      </c>
      <c r="I444" s="113" t="s">
        <v>213</v>
      </c>
      <c r="J444" s="107"/>
      <c r="K444" s="114"/>
      <c r="M444" s="117"/>
    </row>
    <row r="445" spans="1:13" ht="64.5" customHeight="1" x14ac:dyDescent="0.25">
      <c r="A445" s="284" t="s">
        <v>292</v>
      </c>
      <c r="B445" s="287">
        <f>+C445*D445</f>
        <v>15000</v>
      </c>
      <c r="C445" s="287">
        <v>15000</v>
      </c>
      <c r="D445" s="290">
        <v>1</v>
      </c>
      <c r="E445" s="293" t="s">
        <v>293</v>
      </c>
      <c r="F445" s="108" t="s">
        <v>5</v>
      </c>
      <c r="G445" s="101" t="s">
        <v>231</v>
      </c>
      <c r="H445" s="100" t="s">
        <v>6</v>
      </c>
      <c r="I445" s="109" t="s">
        <v>213</v>
      </c>
      <c r="J445" s="100" t="s">
        <v>294</v>
      </c>
      <c r="K445" s="110" t="s">
        <v>312</v>
      </c>
    </row>
    <row r="446" spans="1:13" x14ac:dyDescent="0.25">
      <c r="A446" s="285"/>
      <c r="B446" s="288"/>
      <c r="C446" s="288"/>
      <c r="D446" s="291"/>
      <c r="E446" s="294"/>
      <c r="F446" s="306" t="s">
        <v>7</v>
      </c>
      <c r="G446" s="309">
        <v>24539570</v>
      </c>
      <c r="H446" s="116" t="s">
        <v>8</v>
      </c>
      <c r="I446" s="118" t="s">
        <v>213</v>
      </c>
      <c r="J446" s="116" t="s">
        <v>323</v>
      </c>
      <c r="K446" s="111" t="s">
        <v>313</v>
      </c>
    </row>
    <row r="447" spans="1:13" ht="185.25" customHeight="1" x14ac:dyDescent="0.25">
      <c r="A447" s="285"/>
      <c r="B447" s="288"/>
      <c r="C447" s="288"/>
      <c r="D447" s="291"/>
      <c r="E447" s="294"/>
      <c r="F447" s="307"/>
      <c r="G447" s="310"/>
      <c r="H447" s="105" t="s">
        <v>9</v>
      </c>
      <c r="I447" s="104" t="s">
        <v>213</v>
      </c>
      <c r="J447" s="103" t="s">
        <v>10</v>
      </c>
      <c r="K447" s="112" t="s">
        <v>504</v>
      </c>
    </row>
    <row r="448" spans="1:13" ht="29.25" customHeight="1" x14ac:dyDescent="0.25">
      <c r="A448" s="285"/>
      <c r="B448" s="288"/>
      <c r="C448" s="288"/>
      <c r="D448" s="291"/>
      <c r="E448" s="294"/>
      <c r="F448" s="307"/>
      <c r="G448" s="310"/>
      <c r="H448" s="116" t="s">
        <v>11</v>
      </c>
      <c r="I448" s="118" t="s">
        <v>213</v>
      </c>
      <c r="J448" s="116" t="s">
        <v>296</v>
      </c>
      <c r="K448" s="106" t="s">
        <v>272</v>
      </c>
      <c r="M448" s="117"/>
    </row>
    <row r="449" spans="1:13" ht="15.75" thickBot="1" x14ac:dyDescent="0.3">
      <c r="A449" s="286"/>
      <c r="B449" s="289"/>
      <c r="C449" s="289"/>
      <c r="D449" s="292"/>
      <c r="E449" s="295"/>
      <c r="F449" s="308"/>
      <c r="G449" s="311"/>
      <c r="H449" s="107" t="s">
        <v>12</v>
      </c>
      <c r="I449" s="113" t="s">
        <v>213</v>
      </c>
      <c r="J449" s="107"/>
      <c r="K449" s="114"/>
      <c r="M449" s="117"/>
    </row>
    <row r="450" spans="1:13" ht="64.5" customHeight="1" x14ac:dyDescent="0.25">
      <c r="A450" s="284" t="s">
        <v>292</v>
      </c>
      <c r="B450" s="287">
        <f>+C450*D450</f>
        <v>12000</v>
      </c>
      <c r="C450" s="287">
        <v>12000</v>
      </c>
      <c r="D450" s="290">
        <v>1</v>
      </c>
      <c r="E450" s="293" t="s">
        <v>293</v>
      </c>
      <c r="F450" s="108" t="s">
        <v>5</v>
      </c>
      <c r="G450" s="101" t="s">
        <v>316</v>
      </c>
      <c r="H450" s="100" t="s">
        <v>6</v>
      </c>
      <c r="I450" s="109" t="s">
        <v>213</v>
      </c>
      <c r="J450" s="100" t="s">
        <v>294</v>
      </c>
      <c r="K450" s="110" t="s">
        <v>314</v>
      </c>
    </row>
    <row r="451" spans="1:13" x14ac:dyDescent="0.25">
      <c r="A451" s="285"/>
      <c r="B451" s="288"/>
      <c r="C451" s="288"/>
      <c r="D451" s="291"/>
      <c r="E451" s="294"/>
      <c r="F451" s="306" t="s">
        <v>7</v>
      </c>
      <c r="G451" s="309">
        <v>62449184</v>
      </c>
      <c r="H451" s="116" t="s">
        <v>8</v>
      </c>
      <c r="I451" s="118" t="s">
        <v>213</v>
      </c>
      <c r="J451" s="116" t="s">
        <v>323</v>
      </c>
      <c r="K451" s="111" t="s">
        <v>254</v>
      </c>
    </row>
    <row r="452" spans="1:13" ht="233.25" customHeight="1" x14ac:dyDescent="0.25">
      <c r="A452" s="285"/>
      <c r="B452" s="288"/>
      <c r="C452" s="288"/>
      <c r="D452" s="291"/>
      <c r="E452" s="294"/>
      <c r="F452" s="307"/>
      <c r="G452" s="310"/>
      <c r="H452" s="105" t="s">
        <v>9</v>
      </c>
      <c r="I452" s="104" t="s">
        <v>213</v>
      </c>
      <c r="J452" s="103" t="s">
        <v>10</v>
      </c>
      <c r="K452" s="112" t="s">
        <v>505</v>
      </c>
    </row>
    <row r="453" spans="1:13" ht="29.25" customHeight="1" x14ac:dyDescent="0.25">
      <c r="A453" s="285"/>
      <c r="B453" s="288"/>
      <c r="C453" s="288"/>
      <c r="D453" s="291"/>
      <c r="E453" s="294"/>
      <c r="F453" s="307"/>
      <c r="G453" s="310"/>
      <c r="H453" s="116" t="s">
        <v>11</v>
      </c>
      <c r="I453" s="118" t="s">
        <v>213</v>
      </c>
      <c r="J453" s="116" t="s">
        <v>296</v>
      </c>
      <c r="K453" s="106" t="s">
        <v>315</v>
      </c>
      <c r="M453" s="117"/>
    </row>
    <row r="454" spans="1:13" ht="15.75" thickBot="1" x14ac:dyDescent="0.3">
      <c r="A454" s="286"/>
      <c r="B454" s="289"/>
      <c r="C454" s="289"/>
      <c r="D454" s="292"/>
      <c r="E454" s="295"/>
      <c r="F454" s="308"/>
      <c r="G454" s="311"/>
      <c r="H454" s="107" t="s">
        <v>12</v>
      </c>
      <c r="I454" s="113" t="s">
        <v>213</v>
      </c>
      <c r="J454" s="107"/>
      <c r="K454" s="114"/>
      <c r="M454" s="117"/>
    </row>
    <row r="455" spans="1:13" ht="64.5" customHeight="1" x14ac:dyDescent="0.25">
      <c r="A455" s="284" t="s">
        <v>292</v>
      </c>
      <c r="B455" s="287">
        <f>+C455*D455</f>
        <v>18000</v>
      </c>
      <c r="C455" s="287">
        <v>18000</v>
      </c>
      <c r="D455" s="290">
        <v>1</v>
      </c>
      <c r="E455" s="293" t="s">
        <v>293</v>
      </c>
      <c r="F455" s="108" t="s">
        <v>5</v>
      </c>
      <c r="G455" s="101" t="s">
        <v>336</v>
      </c>
      <c r="H455" s="100" t="s">
        <v>6</v>
      </c>
      <c r="I455" s="109" t="s">
        <v>213</v>
      </c>
      <c r="J455" s="100" t="s">
        <v>294</v>
      </c>
      <c r="K455" s="110" t="s">
        <v>335</v>
      </c>
    </row>
    <row r="456" spans="1:13" x14ac:dyDescent="0.25">
      <c r="A456" s="285"/>
      <c r="B456" s="288"/>
      <c r="C456" s="288"/>
      <c r="D456" s="291"/>
      <c r="E456" s="294"/>
      <c r="F456" s="306" t="s">
        <v>7</v>
      </c>
      <c r="G456" s="309">
        <v>28938208</v>
      </c>
      <c r="H456" s="116" t="s">
        <v>8</v>
      </c>
      <c r="I456" s="118" t="s">
        <v>213</v>
      </c>
      <c r="J456" s="116" t="s">
        <v>323</v>
      </c>
      <c r="K456" s="111" t="s">
        <v>334</v>
      </c>
    </row>
    <row r="457" spans="1:13" ht="198.75" customHeight="1" x14ac:dyDescent="0.25">
      <c r="A457" s="285"/>
      <c r="B457" s="288"/>
      <c r="C457" s="288"/>
      <c r="D457" s="291"/>
      <c r="E457" s="294"/>
      <c r="F457" s="307"/>
      <c r="G457" s="310"/>
      <c r="H457" s="105" t="s">
        <v>9</v>
      </c>
      <c r="I457" s="104" t="s">
        <v>213</v>
      </c>
      <c r="J457" s="103" t="s">
        <v>10</v>
      </c>
      <c r="K457" s="112" t="s">
        <v>506</v>
      </c>
    </row>
    <row r="458" spans="1:13" ht="29.25" customHeight="1" x14ac:dyDescent="0.25">
      <c r="A458" s="285"/>
      <c r="B458" s="288"/>
      <c r="C458" s="288"/>
      <c r="D458" s="291"/>
      <c r="E458" s="294"/>
      <c r="F458" s="307"/>
      <c r="G458" s="310"/>
      <c r="H458" s="116" t="s">
        <v>11</v>
      </c>
      <c r="I458" s="118" t="s">
        <v>213</v>
      </c>
      <c r="J458" s="116" t="s">
        <v>296</v>
      </c>
      <c r="K458" s="106" t="s">
        <v>337</v>
      </c>
      <c r="M458" s="117"/>
    </row>
    <row r="459" spans="1:13" ht="15.75" thickBot="1" x14ac:dyDescent="0.3">
      <c r="A459" s="286"/>
      <c r="B459" s="289"/>
      <c r="C459" s="289"/>
      <c r="D459" s="292"/>
      <c r="E459" s="295"/>
      <c r="F459" s="308"/>
      <c r="G459" s="311"/>
      <c r="H459" s="107" t="s">
        <v>12</v>
      </c>
      <c r="I459" s="113" t="s">
        <v>213</v>
      </c>
      <c r="J459" s="107"/>
      <c r="K459" s="114"/>
      <c r="M459" s="117"/>
    </row>
    <row r="460" spans="1:13" ht="64.5" customHeight="1" x14ac:dyDescent="0.25">
      <c r="A460" s="284" t="s">
        <v>292</v>
      </c>
      <c r="B460" s="287">
        <f>+C460*D460</f>
        <v>21600</v>
      </c>
      <c r="C460" s="287">
        <v>21600</v>
      </c>
      <c r="D460" s="290">
        <v>1</v>
      </c>
      <c r="E460" s="293" t="s">
        <v>348</v>
      </c>
      <c r="F460" s="108" t="s">
        <v>5</v>
      </c>
      <c r="G460" s="101" t="s">
        <v>349</v>
      </c>
      <c r="H460" s="100" t="s">
        <v>6</v>
      </c>
      <c r="I460" s="109" t="s">
        <v>213</v>
      </c>
      <c r="J460" s="100" t="s">
        <v>294</v>
      </c>
      <c r="K460" s="110" t="s">
        <v>275</v>
      </c>
    </row>
    <row r="461" spans="1:13" x14ac:dyDescent="0.25">
      <c r="A461" s="285"/>
      <c r="B461" s="288"/>
      <c r="C461" s="288"/>
      <c r="D461" s="291"/>
      <c r="E461" s="294"/>
      <c r="F461" s="306" t="s">
        <v>7</v>
      </c>
      <c r="G461" s="309">
        <v>68213263</v>
      </c>
      <c r="H461" s="116" t="s">
        <v>8</v>
      </c>
      <c r="I461" s="118" t="s">
        <v>213</v>
      </c>
      <c r="J461" s="116" t="s">
        <v>323</v>
      </c>
      <c r="K461" s="111" t="s">
        <v>276</v>
      </c>
    </row>
    <row r="462" spans="1:13" ht="236.25" customHeight="1" x14ac:dyDescent="0.25">
      <c r="A462" s="285"/>
      <c r="B462" s="288"/>
      <c r="C462" s="288"/>
      <c r="D462" s="291"/>
      <c r="E462" s="294"/>
      <c r="F462" s="307"/>
      <c r="G462" s="310"/>
      <c r="H462" s="105" t="s">
        <v>9</v>
      </c>
      <c r="I462" s="104" t="s">
        <v>213</v>
      </c>
      <c r="J462" s="103" t="s">
        <v>10</v>
      </c>
      <c r="K462" s="112" t="s">
        <v>508</v>
      </c>
    </row>
    <row r="463" spans="1:13" ht="29.25" customHeight="1" x14ac:dyDescent="0.25">
      <c r="A463" s="285"/>
      <c r="B463" s="288"/>
      <c r="C463" s="288"/>
      <c r="D463" s="291"/>
      <c r="E463" s="294"/>
      <c r="F463" s="307"/>
      <c r="G463" s="310"/>
      <c r="H463" s="116" t="s">
        <v>11</v>
      </c>
      <c r="I463" s="118" t="s">
        <v>213</v>
      </c>
      <c r="J463" s="116" t="s">
        <v>296</v>
      </c>
      <c r="K463" s="106" t="s">
        <v>279</v>
      </c>
      <c r="M463" s="117"/>
    </row>
    <row r="464" spans="1:13" ht="15.75" thickBot="1" x14ac:dyDescent="0.3">
      <c r="A464" s="286"/>
      <c r="B464" s="289"/>
      <c r="C464" s="289"/>
      <c r="D464" s="292"/>
      <c r="E464" s="295"/>
      <c r="F464" s="308"/>
      <c r="G464" s="311"/>
      <c r="H464" s="107" t="s">
        <v>12</v>
      </c>
      <c r="I464" s="113" t="s">
        <v>213</v>
      </c>
      <c r="J464" s="107"/>
      <c r="K464" s="114"/>
      <c r="M464" s="117"/>
    </row>
    <row r="465" spans="1:13" ht="64.5" customHeight="1" x14ac:dyDescent="0.25">
      <c r="A465" s="284" t="s">
        <v>292</v>
      </c>
      <c r="B465" s="287">
        <f>+C465*D465</f>
        <v>21600</v>
      </c>
      <c r="C465" s="287">
        <v>21600</v>
      </c>
      <c r="D465" s="290">
        <v>1</v>
      </c>
      <c r="E465" s="293" t="s">
        <v>348</v>
      </c>
      <c r="F465" s="108" t="s">
        <v>5</v>
      </c>
      <c r="G465" s="101" t="s">
        <v>350</v>
      </c>
      <c r="H465" s="100" t="s">
        <v>6</v>
      </c>
      <c r="I465" s="109" t="s">
        <v>213</v>
      </c>
      <c r="J465" s="100" t="s">
        <v>294</v>
      </c>
      <c r="K465" s="110" t="s">
        <v>281</v>
      </c>
    </row>
    <row r="466" spans="1:13" x14ac:dyDescent="0.25">
      <c r="A466" s="285"/>
      <c r="B466" s="288"/>
      <c r="C466" s="288"/>
      <c r="D466" s="291"/>
      <c r="E466" s="294"/>
      <c r="F466" s="306" t="s">
        <v>7</v>
      </c>
      <c r="G466" s="309">
        <v>86378635</v>
      </c>
      <c r="H466" s="116" t="s">
        <v>8</v>
      </c>
      <c r="I466" s="118" t="s">
        <v>213</v>
      </c>
      <c r="J466" s="116" t="s">
        <v>323</v>
      </c>
      <c r="K466" s="111" t="s">
        <v>276</v>
      </c>
    </row>
    <row r="467" spans="1:13" ht="252.75" customHeight="1" x14ac:dyDescent="0.25">
      <c r="A467" s="285"/>
      <c r="B467" s="288"/>
      <c r="C467" s="288"/>
      <c r="D467" s="291"/>
      <c r="E467" s="294"/>
      <c r="F467" s="307"/>
      <c r="G467" s="310"/>
      <c r="H467" s="105" t="s">
        <v>9</v>
      </c>
      <c r="I467" s="104" t="s">
        <v>213</v>
      </c>
      <c r="J467" s="103" t="s">
        <v>10</v>
      </c>
      <c r="K467" s="112" t="s">
        <v>507</v>
      </c>
    </row>
    <row r="468" spans="1:13" ht="29.25" customHeight="1" x14ac:dyDescent="0.25">
      <c r="A468" s="285"/>
      <c r="B468" s="288"/>
      <c r="C468" s="288"/>
      <c r="D468" s="291"/>
      <c r="E468" s="294"/>
      <c r="F468" s="307"/>
      <c r="G468" s="310"/>
      <c r="H468" s="116" t="s">
        <v>11</v>
      </c>
      <c r="I468" s="118" t="s">
        <v>213</v>
      </c>
      <c r="J468" s="116" t="s">
        <v>296</v>
      </c>
      <c r="K468" s="106" t="s">
        <v>282</v>
      </c>
      <c r="M468" s="117"/>
    </row>
    <row r="469" spans="1:13" ht="15.75" thickBot="1" x14ac:dyDescent="0.3">
      <c r="A469" s="286"/>
      <c r="B469" s="289"/>
      <c r="C469" s="289"/>
      <c r="D469" s="292"/>
      <c r="E469" s="295"/>
      <c r="F469" s="308"/>
      <c r="G469" s="311"/>
      <c r="H469" s="107" t="s">
        <v>12</v>
      </c>
      <c r="I469" s="113" t="s">
        <v>213</v>
      </c>
      <c r="J469" s="107"/>
      <c r="K469" s="114"/>
      <c r="M469" s="117"/>
    </row>
    <row r="470" spans="1:13" ht="15.75" thickBot="1" x14ac:dyDescent="0.3">
      <c r="A470" s="191"/>
      <c r="B470" s="153"/>
      <c r="C470" s="153"/>
      <c r="D470" s="192"/>
      <c r="E470" s="193"/>
      <c r="F470" s="148"/>
      <c r="G470" s="149"/>
      <c r="H470" s="194"/>
      <c r="I470" s="151"/>
      <c r="J470" s="194"/>
      <c r="K470" s="151"/>
      <c r="M470" s="117"/>
    </row>
    <row r="471" spans="1:13" ht="42.75" customHeight="1" thickBot="1" x14ac:dyDescent="0.3">
      <c r="A471" s="215" t="s">
        <v>329</v>
      </c>
      <c r="B471" s="214">
        <f>SUM(B465,B460,B455,B450,B445,B440,B435,B430,B425,B420,B415,B410,B405,B400,B395,B390,B384,B385,B374,B369,B368,B359,B354,B349,B344,B339,B334,B329,B324,B322,B317,B312,B307,B294,B299,B289,B279,B284,B274,B273,B268,B263,B253,B258,B244,B248,B239,B227,B216,B207,B201,B195,B189,B179,B178,B173,B164,B159,B154,B149,B144,B139,B134,B129,B124,B119,B114,B109,B104,B99,B94,B89,B84,B79,B74,B69,B64,B59,B54,B44,B49)</f>
        <v>659474.40999999992</v>
      </c>
      <c r="C471" s="195"/>
      <c r="D471" s="195"/>
      <c r="E471" s="195"/>
      <c r="F471" s="195"/>
      <c r="G471" s="195"/>
      <c r="H471" s="195"/>
      <c r="I471" s="195"/>
      <c r="J471" s="195"/>
      <c r="K471" s="196"/>
    </row>
    <row r="472" spans="1:13" x14ac:dyDescent="0.25">
      <c r="B472" s="119"/>
    </row>
    <row r="473" spans="1:13" x14ac:dyDescent="0.25">
      <c r="B473" s="117"/>
      <c r="C473" s="119"/>
      <c r="F473" s="117"/>
    </row>
    <row r="474" spans="1:13" ht="23.25" x14ac:dyDescent="0.35">
      <c r="C474" s="197"/>
      <c r="F474" s="203"/>
    </row>
    <row r="475" spans="1:13" ht="23.25" x14ac:dyDescent="0.35">
      <c r="F475" s="202"/>
      <c r="G475" s="117"/>
    </row>
    <row r="476" spans="1:13" ht="18.75" x14ac:dyDescent="0.3">
      <c r="F476" s="201"/>
    </row>
    <row r="477" spans="1:13" s="199" customFormat="1" ht="18.75" x14ac:dyDescent="0.3">
      <c r="A477" s="198" t="s">
        <v>73</v>
      </c>
      <c r="C477" s="200"/>
      <c r="D477" s="198"/>
      <c r="E477" s="198"/>
      <c r="F477" s="198"/>
      <c r="G477" s="198"/>
      <c r="H477" s="198"/>
      <c r="I477" s="198" t="s">
        <v>72</v>
      </c>
    </row>
    <row r="478" spans="1:13" ht="18.75" x14ac:dyDescent="0.3">
      <c r="F478" s="201"/>
    </row>
  </sheetData>
  <mergeCells count="642">
    <mergeCell ref="G305:G308"/>
    <mergeCell ref="E305:E306"/>
    <mergeCell ref="C305:C306"/>
    <mergeCell ref="B305:B306"/>
    <mergeCell ref="B307:B308"/>
    <mergeCell ref="D305:D306"/>
    <mergeCell ref="D159:D163"/>
    <mergeCell ref="E159:E163"/>
    <mergeCell ref="F160:F163"/>
    <mergeCell ref="G160:G163"/>
    <mergeCell ref="F280:F283"/>
    <mergeCell ref="G280:G283"/>
    <mergeCell ref="C254:C255"/>
    <mergeCell ref="D254:D255"/>
    <mergeCell ref="E254:E258"/>
    <mergeCell ref="F255:F258"/>
    <mergeCell ref="G255:G258"/>
    <mergeCell ref="C256:C257"/>
    <mergeCell ref="E197:E200"/>
    <mergeCell ref="F197:F201"/>
    <mergeCell ref="G197:G201"/>
    <mergeCell ref="C169:C170"/>
    <mergeCell ref="C171:C172"/>
    <mergeCell ref="C179:C183"/>
    <mergeCell ref="A164:A168"/>
    <mergeCell ref="B164:B168"/>
    <mergeCell ref="C164:C168"/>
    <mergeCell ref="D164:D168"/>
    <mergeCell ref="E164:E168"/>
    <mergeCell ref="F165:F168"/>
    <mergeCell ref="G165:G168"/>
    <mergeCell ref="A269:A273"/>
    <mergeCell ref="B269:B270"/>
    <mergeCell ref="C269:C270"/>
    <mergeCell ref="D269:D270"/>
    <mergeCell ref="E269:E273"/>
    <mergeCell ref="F270:F273"/>
    <mergeCell ref="G270:G273"/>
    <mergeCell ref="B271:B272"/>
    <mergeCell ref="C271:C272"/>
    <mergeCell ref="D271:D272"/>
    <mergeCell ref="A245:A248"/>
    <mergeCell ref="E245:E247"/>
    <mergeCell ref="F246:F248"/>
    <mergeCell ref="G246:G248"/>
    <mergeCell ref="B169:B170"/>
    <mergeCell ref="D169:D170"/>
    <mergeCell ref="B171:B172"/>
    <mergeCell ref="A154:A158"/>
    <mergeCell ref="B154:B158"/>
    <mergeCell ref="C154:C158"/>
    <mergeCell ref="D154:D158"/>
    <mergeCell ref="E154:E158"/>
    <mergeCell ref="F155:F158"/>
    <mergeCell ref="G155:G158"/>
    <mergeCell ref="A159:A163"/>
    <mergeCell ref="B159:B163"/>
    <mergeCell ref="C159:C163"/>
    <mergeCell ref="A264:A268"/>
    <mergeCell ref="B264:B265"/>
    <mergeCell ref="C264:C265"/>
    <mergeCell ref="D264:D265"/>
    <mergeCell ref="E264:E268"/>
    <mergeCell ref="F265:F268"/>
    <mergeCell ref="G265:G268"/>
    <mergeCell ref="B266:B267"/>
    <mergeCell ref="C266:C267"/>
    <mergeCell ref="D266:D267"/>
    <mergeCell ref="A134:A138"/>
    <mergeCell ref="B134:B138"/>
    <mergeCell ref="C134:C138"/>
    <mergeCell ref="D134:D138"/>
    <mergeCell ref="E134:E138"/>
    <mergeCell ref="F135:F138"/>
    <mergeCell ref="G135:G138"/>
    <mergeCell ref="D149:D153"/>
    <mergeCell ref="E149:E153"/>
    <mergeCell ref="F150:F153"/>
    <mergeCell ref="G150:G153"/>
    <mergeCell ref="C139:C143"/>
    <mergeCell ref="A139:A143"/>
    <mergeCell ref="B139:B143"/>
    <mergeCell ref="H198:H200"/>
    <mergeCell ref="I198:I200"/>
    <mergeCell ref="J198:J200"/>
    <mergeCell ref="D139:D143"/>
    <mergeCell ref="E139:E143"/>
    <mergeCell ref="F140:F143"/>
    <mergeCell ref="G140:G143"/>
    <mergeCell ref="E240:E243"/>
    <mergeCell ref="F241:F244"/>
    <mergeCell ref="G241:G244"/>
    <mergeCell ref="H242:H243"/>
    <mergeCell ref="I242:I243"/>
    <mergeCell ref="J242:J243"/>
    <mergeCell ref="F209:F216"/>
    <mergeCell ref="G209:G216"/>
    <mergeCell ref="H210:H212"/>
    <mergeCell ref="I210:I212"/>
    <mergeCell ref="J210:J212"/>
    <mergeCell ref="F203:F207"/>
    <mergeCell ref="G203:G207"/>
    <mergeCell ref="H204:H206"/>
    <mergeCell ref="I204:I206"/>
    <mergeCell ref="J204:J206"/>
    <mergeCell ref="D171:D172"/>
    <mergeCell ref="K204:K206"/>
    <mergeCell ref="K242:K243"/>
    <mergeCell ref="A217:A227"/>
    <mergeCell ref="E217:E221"/>
    <mergeCell ref="F218:F227"/>
    <mergeCell ref="G218:G227"/>
    <mergeCell ref="H219:H221"/>
    <mergeCell ref="I219:I221"/>
    <mergeCell ref="J219:J221"/>
    <mergeCell ref="K219:K221"/>
    <mergeCell ref="A228:A239"/>
    <mergeCell ref="E228:E232"/>
    <mergeCell ref="F229:F239"/>
    <mergeCell ref="G229:G239"/>
    <mergeCell ref="H230:H232"/>
    <mergeCell ref="I230:I232"/>
    <mergeCell ref="J230:J232"/>
    <mergeCell ref="K230:K232"/>
    <mergeCell ref="A240:A244"/>
    <mergeCell ref="A119:A123"/>
    <mergeCell ref="B119:B123"/>
    <mergeCell ref="C119:C123"/>
    <mergeCell ref="D119:D123"/>
    <mergeCell ref="E119:E123"/>
    <mergeCell ref="F120:F123"/>
    <mergeCell ref="G120:G123"/>
    <mergeCell ref="A124:A128"/>
    <mergeCell ref="B124:B128"/>
    <mergeCell ref="C124:C128"/>
    <mergeCell ref="D124:D128"/>
    <mergeCell ref="E124:E128"/>
    <mergeCell ref="F125:F128"/>
    <mergeCell ref="G125:G128"/>
    <mergeCell ref="A99:A103"/>
    <mergeCell ref="B99:B103"/>
    <mergeCell ref="C99:C103"/>
    <mergeCell ref="D99:D103"/>
    <mergeCell ref="E99:E103"/>
    <mergeCell ref="F100:F103"/>
    <mergeCell ref="G100:G103"/>
    <mergeCell ref="A129:A133"/>
    <mergeCell ref="B129:B133"/>
    <mergeCell ref="C129:C133"/>
    <mergeCell ref="D129:D133"/>
    <mergeCell ref="E129:E133"/>
    <mergeCell ref="F130:F133"/>
    <mergeCell ref="G130:G133"/>
    <mergeCell ref="E109:E113"/>
    <mergeCell ref="F110:F113"/>
    <mergeCell ref="G110:G113"/>
    <mergeCell ref="A114:A118"/>
    <mergeCell ref="B114:B118"/>
    <mergeCell ref="C114:C118"/>
    <mergeCell ref="D114:D118"/>
    <mergeCell ref="E114:E118"/>
    <mergeCell ref="F115:F118"/>
    <mergeCell ref="G115:G118"/>
    <mergeCell ref="G370:G373"/>
    <mergeCell ref="A374:A378"/>
    <mergeCell ref="B374:B378"/>
    <mergeCell ref="C374:C378"/>
    <mergeCell ref="D374:D378"/>
    <mergeCell ref="E374:E378"/>
    <mergeCell ref="F375:F378"/>
    <mergeCell ref="G375:G378"/>
    <mergeCell ref="A144:A148"/>
    <mergeCell ref="B144:B148"/>
    <mergeCell ref="C144:C148"/>
    <mergeCell ref="D144:D148"/>
    <mergeCell ref="E144:E148"/>
    <mergeCell ref="F145:F148"/>
    <mergeCell ref="G145:G148"/>
    <mergeCell ref="A149:A153"/>
    <mergeCell ref="B149:B153"/>
    <mergeCell ref="C149:C153"/>
    <mergeCell ref="A190:A195"/>
    <mergeCell ref="E191:E194"/>
    <mergeCell ref="F191:F195"/>
    <mergeCell ref="G191:G195"/>
    <mergeCell ref="E208:E212"/>
    <mergeCell ref="E203:E206"/>
    <mergeCell ref="F386:F389"/>
    <mergeCell ref="D390:D394"/>
    <mergeCell ref="E390:E394"/>
    <mergeCell ref="F391:F394"/>
    <mergeCell ref="A369:A373"/>
    <mergeCell ref="B369:B373"/>
    <mergeCell ref="C369:C373"/>
    <mergeCell ref="D369:D373"/>
    <mergeCell ref="E369:E373"/>
    <mergeCell ref="F370:F373"/>
    <mergeCell ref="B364:B365"/>
    <mergeCell ref="C364:C365"/>
    <mergeCell ref="D364:D365"/>
    <mergeCell ref="E364:E368"/>
    <mergeCell ref="F365:F368"/>
    <mergeCell ref="G365:G368"/>
    <mergeCell ref="A274:A278"/>
    <mergeCell ref="B274:B278"/>
    <mergeCell ref="C274:C278"/>
    <mergeCell ref="D274:D278"/>
    <mergeCell ref="B366:B367"/>
    <mergeCell ref="C366:C367"/>
    <mergeCell ref="D366:D367"/>
    <mergeCell ref="A299:A303"/>
    <mergeCell ref="B299:B303"/>
    <mergeCell ref="C299:C303"/>
    <mergeCell ref="D299:D303"/>
    <mergeCell ref="E299:E303"/>
    <mergeCell ref="F300:F303"/>
    <mergeCell ref="G300:G303"/>
    <mergeCell ref="A304:A308"/>
    <mergeCell ref="D279:D283"/>
    <mergeCell ref="E279:E283"/>
    <mergeCell ref="F305:F308"/>
    <mergeCell ref="A364:A367"/>
    <mergeCell ref="C174:C175"/>
    <mergeCell ref="D174:D175"/>
    <mergeCell ref="E174:E178"/>
    <mergeCell ref="F175:F178"/>
    <mergeCell ref="G175:G178"/>
    <mergeCell ref="B176:B177"/>
    <mergeCell ref="C176:C177"/>
    <mergeCell ref="D176:D177"/>
    <mergeCell ref="E185:E188"/>
    <mergeCell ref="A254:A258"/>
    <mergeCell ref="A349:A353"/>
    <mergeCell ref="D256:D257"/>
    <mergeCell ref="A179:A183"/>
    <mergeCell ref="B179:B183"/>
    <mergeCell ref="B349:B353"/>
    <mergeCell ref="C349:C353"/>
    <mergeCell ref="D349:D353"/>
    <mergeCell ref="E349:E353"/>
    <mergeCell ref="F350:F353"/>
    <mergeCell ref="B254:B255"/>
    <mergeCell ref="B256:B257"/>
    <mergeCell ref="A196:A201"/>
    <mergeCell ref="G350:G353"/>
    <mergeCell ref="A169:A173"/>
    <mergeCell ref="A184:A189"/>
    <mergeCell ref="A174:A178"/>
    <mergeCell ref="B174:B175"/>
    <mergeCell ref="A84:A88"/>
    <mergeCell ref="B84:B88"/>
    <mergeCell ref="C84:C88"/>
    <mergeCell ref="D84:D88"/>
    <mergeCell ref="A89:A93"/>
    <mergeCell ref="B89:B93"/>
    <mergeCell ref="C89:C93"/>
    <mergeCell ref="D89:D93"/>
    <mergeCell ref="A104:A108"/>
    <mergeCell ref="B104:B108"/>
    <mergeCell ref="C104:C108"/>
    <mergeCell ref="D104:D108"/>
    <mergeCell ref="A94:A98"/>
    <mergeCell ref="B94:B98"/>
    <mergeCell ref="C94:C98"/>
    <mergeCell ref="D94:D98"/>
    <mergeCell ref="A109:A113"/>
    <mergeCell ref="B109:B113"/>
    <mergeCell ref="C109:C113"/>
    <mergeCell ref="D109:D113"/>
    <mergeCell ref="D179:D183"/>
    <mergeCell ref="E179:E183"/>
    <mergeCell ref="F180:F183"/>
    <mergeCell ref="G180:G183"/>
    <mergeCell ref="E79:E83"/>
    <mergeCell ref="F80:F83"/>
    <mergeCell ref="G80:G83"/>
    <mergeCell ref="E169:E173"/>
    <mergeCell ref="F170:F173"/>
    <mergeCell ref="G170:G173"/>
    <mergeCell ref="E84:E88"/>
    <mergeCell ref="F95:F98"/>
    <mergeCell ref="G95:G98"/>
    <mergeCell ref="E104:E108"/>
    <mergeCell ref="F105:F108"/>
    <mergeCell ref="G105:G108"/>
    <mergeCell ref="E89:E93"/>
    <mergeCell ref="F90:F93"/>
    <mergeCell ref="G90:G93"/>
    <mergeCell ref="E94:E98"/>
    <mergeCell ref="F85:F88"/>
    <mergeCell ref="G85:G88"/>
    <mergeCell ref="A74:A78"/>
    <mergeCell ref="B74:B78"/>
    <mergeCell ref="C74:C78"/>
    <mergeCell ref="D74:D78"/>
    <mergeCell ref="E74:E78"/>
    <mergeCell ref="F75:F78"/>
    <mergeCell ref="G75:G78"/>
    <mergeCell ref="C79:C83"/>
    <mergeCell ref="D79:D83"/>
    <mergeCell ref="A79:A83"/>
    <mergeCell ref="B79:B83"/>
    <mergeCell ref="F50:F53"/>
    <mergeCell ref="G50:G53"/>
    <mergeCell ref="F55:F58"/>
    <mergeCell ref="G55:G58"/>
    <mergeCell ref="F60:F63"/>
    <mergeCell ref="G60:G63"/>
    <mergeCell ref="F65:F68"/>
    <mergeCell ref="G65:G68"/>
    <mergeCell ref="F70:F73"/>
    <mergeCell ref="G70:G73"/>
    <mergeCell ref="A59:A63"/>
    <mergeCell ref="B59:B63"/>
    <mergeCell ref="C59:C63"/>
    <mergeCell ref="D59:D63"/>
    <mergeCell ref="E59:E63"/>
    <mergeCell ref="A64:A68"/>
    <mergeCell ref="B64:B68"/>
    <mergeCell ref="A69:A73"/>
    <mergeCell ref="B69:B73"/>
    <mergeCell ref="C69:C73"/>
    <mergeCell ref="D69:D73"/>
    <mergeCell ref="E69:E73"/>
    <mergeCell ref="A17:A21"/>
    <mergeCell ref="B17:B21"/>
    <mergeCell ref="C17:C21"/>
    <mergeCell ref="D17:D21"/>
    <mergeCell ref="C64:C68"/>
    <mergeCell ref="D64:D68"/>
    <mergeCell ref="E64:E68"/>
    <mergeCell ref="E54:E58"/>
    <mergeCell ref="A49:A53"/>
    <mergeCell ref="B49:B53"/>
    <mergeCell ref="C49:C53"/>
    <mergeCell ref="D49:D53"/>
    <mergeCell ref="E49:E53"/>
    <mergeCell ref="A54:A58"/>
    <mergeCell ref="B54:B58"/>
    <mergeCell ref="C54:C58"/>
    <mergeCell ref="D54:D58"/>
    <mergeCell ref="A23:K24"/>
    <mergeCell ref="A33:K33"/>
    <mergeCell ref="A34:K34"/>
    <mergeCell ref="A35:F35"/>
    <mergeCell ref="G35:K35"/>
    <mergeCell ref="A36:K36"/>
    <mergeCell ref="A39:K39"/>
    <mergeCell ref="F11:G11"/>
    <mergeCell ref="H11:I11"/>
    <mergeCell ref="J11:K11"/>
    <mergeCell ref="A12:A16"/>
    <mergeCell ref="B12:B16"/>
    <mergeCell ref="C12:C16"/>
    <mergeCell ref="D12:D16"/>
    <mergeCell ref="E12:E16"/>
    <mergeCell ref="F14:F16"/>
    <mergeCell ref="G14:G16"/>
    <mergeCell ref="A8:K8"/>
    <mergeCell ref="A1:K1"/>
    <mergeCell ref="A3:F3"/>
    <mergeCell ref="G3:K3"/>
    <mergeCell ref="A10:K10"/>
    <mergeCell ref="A7:K7"/>
    <mergeCell ref="A2:K2"/>
    <mergeCell ref="A4:K4"/>
    <mergeCell ref="A5:K5"/>
    <mergeCell ref="A6:K6"/>
    <mergeCell ref="A455:A459"/>
    <mergeCell ref="B455:B459"/>
    <mergeCell ref="C455:C459"/>
    <mergeCell ref="D455:D459"/>
    <mergeCell ref="E455:E459"/>
    <mergeCell ref="F456:F459"/>
    <mergeCell ref="G456:G459"/>
    <mergeCell ref="A390:A394"/>
    <mergeCell ref="E17:E21"/>
    <mergeCell ref="F19:F21"/>
    <mergeCell ref="G19:G21"/>
    <mergeCell ref="A42:K42"/>
    <mergeCell ref="F43:G43"/>
    <mergeCell ref="H43:I43"/>
    <mergeCell ref="J43:K43"/>
    <mergeCell ref="A44:A48"/>
    <mergeCell ref="B44:B48"/>
    <mergeCell ref="C44:C48"/>
    <mergeCell ref="D44:D48"/>
    <mergeCell ref="E44:E48"/>
    <mergeCell ref="F46:F48"/>
    <mergeCell ref="G46:G48"/>
    <mergeCell ref="A37:K37"/>
    <mergeCell ref="A38:K38"/>
    <mergeCell ref="K381:K382"/>
    <mergeCell ref="A379:A383"/>
    <mergeCell ref="H381:H382"/>
    <mergeCell ref="A395:A399"/>
    <mergeCell ref="B395:B399"/>
    <mergeCell ref="C395:C399"/>
    <mergeCell ref="D395:D399"/>
    <mergeCell ref="E395:E399"/>
    <mergeCell ref="F396:F399"/>
    <mergeCell ref="G396:G399"/>
    <mergeCell ref="I381:I382"/>
    <mergeCell ref="J381:J382"/>
    <mergeCell ref="A385:A389"/>
    <mergeCell ref="G386:G389"/>
    <mergeCell ref="G380:G384"/>
    <mergeCell ref="B390:B394"/>
    <mergeCell ref="C390:C394"/>
    <mergeCell ref="G391:G394"/>
    <mergeCell ref="E379:E384"/>
    <mergeCell ref="F380:F384"/>
    <mergeCell ref="B385:B389"/>
    <mergeCell ref="C385:C389"/>
    <mergeCell ref="D385:D389"/>
    <mergeCell ref="E385:E389"/>
    <mergeCell ref="A400:A404"/>
    <mergeCell ref="B400:B404"/>
    <mergeCell ref="C400:C404"/>
    <mergeCell ref="D400:D404"/>
    <mergeCell ref="E400:E404"/>
    <mergeCell ref="F401:F404"/>
    <mergeCell ref="G401:G404"/>
    <mergeCell ref="A405:A409"/>
    <mergeCell ref="B405:B409"/>
    <mergeCell ref="C405:C409"/>
    <mergeCell ref="D405:D409"/>
    <mergeCell ref="E405:E409"/>
    <mergeCell ref="F406:F409"/>
    <mergeCell ref="G406:G409"/>
    <mergeCell ref="A410:A414"/>
    <mergeCell ref="B410:B414"/>
    <mergeCell ref="C410:C414"/>
    <mergeCell ref="D410:D414"/>
    <mergeCell ref="E410:E414"/>
    <mergeCell ref="F411:F414"/>
    <mergeCell ref="G411:G414"/>
    <mergeCell ref="A415:A419"/>
    <mergeCell ref="B415:B419"/>
    <mergeCell ref="C415:C419"/>
    <mergeCell ref="D415:D419"/>
    <mergeCell ref="E415:E419"/>
    <mergeCell ref="F416:F419"/>
    <mergeCell ref="G416:G419"/>
    <mergeCell ref="A420:A424"/>
    <mergeCell ref="B420:B424"/>
    <mergeCell ref="C420:C424"/>
    <mergeCell ref="D420:D424"/>
    <mergeCell ref="E420:E424"/>
    <mergeCell ref="F421:F424"/>
    <mergeCell ref="G421:G424"/>
    <mergeCell ref="A425:A429"/>
    <mergeCell ref="B425:B429"/>
    <mergeCell ref="C425:C429"/>
    <mergeCell ref="D425:D429"/>
    <mergeCell ref="E425:E429"/>
    <mergeCell ref="F426:F429"/>
    <mergeCell ref="G426:G429"/>
    <mergeCell ref="A430:A434"/>
    <mergeCell ref="B430:B434"/>
    <mergeCell ref="C430:C434"/>
    <mergeCell ref="D430:D434"/>
    <mergeCell ref="E430:E434"/>
    <mergeCell ref="F431:F434"/>
    <mergeCell ref="G431:G434"/>
    <mergeCell ref="A435:A439"/>
    <mergeCell ref="B435:B439"/>
    <mergeCell ref="C435:C439"/>
    <mergeCell ref="D435:D439"/>
    <mergeCell ref="E435:E439"/>
    <mergeCell ref="F436:F439"/>
    <mergeCell ref="G436:G439"/>
    <mergeCell ref="A450:A454"/>
    <mergeCell ref="B450:B454"/>
    <mergeCell ref="C450:C454"/>
    <mergeCell ref="D450:D454"/>
    <mergeCell ref="E450:E454"/>
    <mergeCell ref="F451:F454"/>
    <mergeCell ref="G451:G454"/>
    <mergeCell ref="A440:A444"/>
    <mergeCell ref="B440:B444"/>
    <mergeCell ref="C440:C444"/>
    <mergeCell ref="D440:D444"/>
    <mergeCell ref="E440:E444"/>
    <mergeCell ref="F441:F444"/>
    <mergeCell ref="G441:G444"/>
    <mergeCell ref="A445:A449"/>
    <mergeCell ref="B445:B449"/>
    <mergeCell ref="C445:C449"/>
    <mergeCell ref="D445:D449"/>
    <mergeCell ref="E445:E449"/>
    <mergeCell ref="F446:F449"/>
    <mergeCell ref="G446:G449"/>
    <mergeCell ref="K186:K188"/>
    <mergeCell ref="J186:J188"/>
    <mergeCell ref="H186:H188"/>
    <mergeCell ref="I186:I188"/>
    <mergeCell ref="A249:A253"/>
    <mergeCell ref="B249:B250"/>
    <mergeCell ref="C249:C250"/>
    <mergeCell ref="D249:D250"/>
    <mergeCell ref="E249:E253"/>
    <mergeCell ref="F250:F253"/>
    <mergeCell ref="G250:G253"/>
    <mergeCell ref="B251:B252"/>
    <mergeCell ref="C251:C252"/>
    <mergeCell ref="D251:D252"/>
    <mergeCell ref="A202:A207"/>
    <mergeCell ref="A208:A216"/>
    <mergeCell ref="F185:F189"/>
    <mergeCell ref="G185:G189"/>
    <mergeCell ref="K198:K200"/>
    <mergeCell ref="J192:J194"/>
    <mergeCell ref="K192:K194"/>
    <mergeCell ref="H192:H194"/>
    <mergeCell ref="I192:I194"/>
    <mergeCell ref="K210:K212"/>
    <mergeCell ref="A40:K40"/>
    <mergeCell ref="E274:E278"/>
    <mergeCell ref="F275:F278"/>
    <mergeCell ref="G275:G278"/>
    <mergeCell ref="A294:A298"/>
    <mergeCell ref="B294:B298"/>
    <mergeCell ref="C294:C298"/>
    <mergeCell ref="D294:D298"/>
    <mergeCell ref="E294:E298"/>
    <mergeCell ref="F295:F298"/>
    <mergeCell ref="G295:G298"/>
    <mergeCell ref="A259:A263"/>
    <mergeCell ref="B259:B260"/>
    <mergeCell ref="C259:C260"/>
    <mergeCell ref="D259:D260"/>
    <mergeCell ref="E259:E263"/>
    <mergeCell ref="F260:F263"/>
    <mergeCell ref="G260:G263"/>
    <mergeCell ref="B261:B262"/>
    <mergeCell ref="C261:C262"/>
    <mergeCell ref="D261:D262"/>
    <mergeCell ref="A279:A283"/>
    <mergeCell ref="B279:B283"/>
    <mergeCell ref="C279:C283"/>
    <mergeCell ref="A289:A293"/>
    <mergeCell ref="B289:B293"/>
    <mergeCell ref="C289:C293"/>
    <mergeCell ref="D289:D293"/>
    <mergeCell ref="E289:E293"/>
    <mergeCell ref="F290:F293"/>
    <mergeCell ref="G290:G293"/>
    <mergeCell ref="A284:A288"/>
    <mergeCell ref="B284:B288"/>
    <mergeCell ref="C284:C288"/>
    <mergeCell ref="D284:D288"/>
    <mergeCell ref="E284:E288"/>
    <mergeCell ref="F285:F288"/>
    <mergeCell ref="G285:G288"/>
    <mergeCell ref="A460:A464"/>
    <mergeCell ref="B460:B464"/>
    <mergeCell ref="C460:C464"/>
    <mergeCell ref="D460:D464"/>
    <mergeCell ref="E460:E464"/>
    <mergeCell ref="F461:F464"/>
    <mergeCell ref="G461:G464"/>
    <mergeCell ref="A465:A469"/>
    <mergeCell ref="B465:B469"/>
    <mergeCell ref="C465:C469"/>
    <mergeCell ref="D465:D469"/>
    <mergeCell ref="E465:E469"/>
    <mergeCell ref="F466:F469"/>
    <mergeCell ref="G466:G469"/>
    <mergeCell ref="A309:A313"/>
    <mergeCell ref="B310:B311"/>
    <mergeCell ref="C310:C311"/>
    <mergeCell ref="D310:D311"/>
    <mergeCell ref="E310:E311"/>
    <mergeCell ref="F310:F313"/>
    <mergeCell ref="G310:G313"/>
    <mergeCell ref="B312:B313"/>
    <mergeCell ref="A314:A318"/>
    <mergeCell ref="B315:B316"/>
    <mergeCell ref="C315:C316"/>
    <mergeCell ref="D315:D316"/>
    <mergeCell ref="E315:E316"/>
    <mergeCell ref="F315:F318"/>
    <mergeCell ref="G315:G318"/>
    <mergeCell ref="B317:B318"/>
    <mergeCell ref="A319:A323"/>
    <mergeCell ref="B320:B321"/>
    <mergeCell ref="C320:C321"/>
    <mergeCell ref="D320:D321"/>
    <mergeCell ref="E320:E321"/>
    <mergeCell ref="F320:F323"/>
    <mergeCell ref="G320:G323"/>
    <mergeCell ref="B322:B323"/>
    <mergeCell ref="A324:A328"/>
    <mergeCell ref="B324:B328"/>
    <mergeCell ref="C324:C328"/>
    <mergeCell ref="D324:D328"/>
    <mergeCell ref="E324:E328"/>
    <mergeCell ref="F325:F328"/>
    <mergeCell ref="G325:G328"/>
    <mergeCell ref="A329:A333"/>
    <mergeCell ref="B329:B333"/>
    <mergeCell ref="C329:C333"/>
    <mergeCell ref="D329:D333"/>
    <mergeCell ref="E329:E333"/>
    <mergeCell ref="F330:F333"/>
    <mergeCell ref="G330:G333"/>
    <mergeCell ref="A334:A338"/>
    <mergeCell ref="B334:B338"/>
    <mergeCell ref="C334:C338"/>
    <mergeCell ref="D334:D338"/>
    <mergeCell ref="E334:E338"/>
    <mergeCell ref="F335:F338"/>
    <mergeCell ref="G335:G338"/>
    <mergeCell ref="A339:A343"/>
    <mergeCell ref="B339:B343"/>
    <mergeCell ref="C339:C343"/>
    <mergeCell ref="D339:D343"/>
    <mergeCell ref="E339:E343"/>
    <mergeCell ref="F340:F343"/>
    <mergeCell ref="G340:G343"/>
    <mergeCell ref="A344:A348"/>
    <mergeCell ref="B344:B348"/>
    <mergeCell ref="C344:C348"/>
    <mergeCell ref="D344:D348"/>
    <mergeCell ref="E344:E348"/>
    <mergeCell ref="F345:F348"/>
    <mergeCell ref="G345:G348"/>
    <mergeCell ref="A359:A363"/>
    <mergeCell ref="B359:B363"/>
    <mergeCell ref="C359:C363"/>
    <mergeCell ref="D359:D363"/>
    <mergeCell ref="E359:E363"/>
    <mergeCell ref="F360:F363"/>
    <mergeCell ref="G360:G363"/>
    <mergeCell ref="A354:A358"/>
    <mergeCell ref="B354:B358"/>
    <mergeCell ref="C354:C358"/>
    <mergeCell ref="D354:D358"/>
    <mergeCell ref="E354:E358"/>
    <mergeCell ref="F355:F358"/>
    <mergeCell ref="G355:G358"/>
  </mergeCells>
  <printOptions horizontalCentered="1"/>
  <pageMargins left="0.19685039370078741" right="0.19685039370078741" top="0.39370078740157483" bottom="0.39370078740157483" header="0.31496062992125984" footer="0.31496062992125984"/>
  <pageSetup scale="49" fitToWidth="0" orientation="landscape" r:id="rId1"/>
  <rowBreaks count="23" manualBreakCount="23">
    <brk id="32" max="9" man="1"/>
    <brk id="63" max="10" man="1"/>
    <brk id="83" max="10" man="1"/>
    <brk id="98" max="10" man="1"/>
    <brk id="118" max="10" man="1"/>
    <brk id="133" max="10" man="1"/>
    <brk id="148" max="10" man="1"/>
    <brk id="163" max="10" man="1"/>
    <brk id="183" max="10" man="1"/>
    <brk id="201" max="10" man="1"/>
    <brk id="216" max="9" man="1"/>
    <brk id="239" max="10" man="1"/>
    <brk id="253" max="10" man="1"/>
    <brk id="273" max="10" man="1"/>
    <brk id="298" max="10" man="1"/>
    <brk id="318" max="9" man="1"/>
    <brk id="338" max="10" man="1"/>
    <brk id="353" max="10" man="1"/>
    <brk id="373" max="10" man="1"/>
    <brk id="394" max="10" man="1"/>
    <brk id="414" max="10" man="1"/>
    <brk id="434" max="10" man="1"/>
    <brk id="454" max="1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30" customWidth="1"/>
    <col min="6" max="7" width="21" style="30" customWidth="1"/>
    <col min="8" max="8" width="12.85546875" customWidth="1"/>
    <col min="9" max="9" width="13.28515625" style="30" customWidth="1"/>
    <col min="10" max="10" width="10.5703125" customWidth="1"/>
    <col min="11" max="13" width="10.5703125" style="30" customWidth="1"/>
    <col min="14" max="15" width="14.7109375" customWidth="1"/>
  </cols>
  <sheetData>
    <row r="1" spans="1:23" s="30" customFormat="1" ht="79.5" customHeight="1" x14ac:dyDescent="0.25"/>
    <row r="2" spans="1:23" ht="24" customHeight="1" x14ac:dyDescent="0.25">
      <c r="A2" s="370" t="s">
        <v>63</v>
      </c>
      <c r="B2" s="370"/>
      <c r="C2" s="370"/>
      <c r="D2" s="370"/>
      <c r="E2" s="370"/>
      <c r="F2" s="370"/>
      <c r="G2" s="370"/>
      <c r="H2" s="370"/>
      <c r="I2" s="370"/>
      <c r="J2" s="370"/>
      <c r="K2" s="370"/>
      <c r="L2" s="370"/>
      <c r="M2" s="370"/>
      <c r="N2" s="370"/>
      <c r="O2" s="244"/>
      <c r="P2" s="31"/>
      <c r="Q2" s="31"/>
      <c r="R2" s="31"/>
      <c r="S2" s="31"/>
      <c r="T2" s="31"/>
      <c r="U2" s="31"/>
      <c r="V2" s="31"/>
      <c r="W2" s="31"/>
    </row>
    <row r="3" spans="1:23" ht="18.75" x14ac:dyDescent="0.25">
      <c r="A3" s="370" t="s">
        <v>93</v>
      </c>
      <c r="B3" s="370"/>
      <c r="C3" s="370"/>
      <c r="D3" s="370"/>
      <c r="E3" s="370"/>
      <c r="F3" s="370"/>
      <c r="G3" s="370"/>
      <c r="H3" s="370"/>
      <c r="I3" s="370"/>
      <c r="J3" s="370"/>
      <c r="K3" s="370"/>
      <c r="L3" s="370"/>
      <c r="M3" s="370"/>
      <c r="N3" s="370"/>
      <c r="O3" s="244"/>
      <c r="P3" s="31"/>
      <c r="Q3" s="31"/>
      <c r="R3" s="31"/>
      <c r="S3" s="31"/>
      <c r="T3" s="31"/>
      <c r="U3" s="31"/>
      <c r="V3" s="31"/>
      <c r="W3" s="31"/>
    </row>
    <row r="4" spans="1:23" ht="15.75" customHeight="1" x14ac:dyDescent="0.25">
      <c r="A4" s="371" t="s">
        <v>65</v>
      </c>
      <c r="B4" s="371"/>
      <c r="C4" s="371"/>
      <c r="D4" s="371"/>
      <c r="E4" s="371"/>
      <c r="F4" s="371"/>
      <c r="G4" s="371"/>
      <c r="H4" s="371"/>
      <c r="I4" s="279" t="s">
        <v>66</v>
      </c>
      <c r="J4" s="280"/>
      <c r="K4" s="280"/>
      <c r="L4" s="280"/>
      <c r="M4" s="280"/>
      <c r="N4" s="280"/>
      <c r="O4" s="280"/>
      <c r="P4" s="47"/>
      <c r="Q4" s="47"/>
      <c r="R4" s="47"/>
      <c r="S4" s="47"/>
      <c r="T4" s="47"/>
      <c r="U4" s="47"/>
      <c r="V4" s="47"/>
      <c r="W4" s="47"/>
    </row>
    <row r="5" spans="1:23" ht="15.75" x14ac:dyDescent="0.25">
      <c r="A5" s="368" t="s">
        <v>67</v>
      </c>
      <c r="B5" s="368"/>
      <c r="C5" s="368"/>
      <c r="D5" s="368"/>
      <c r="E5" s="368"/>
      <c r="F5" s="368"/>
      <c r="G5" s="368"/>
      <c r="H5" s="368"/>
      <c r="I5" s="368"/>
      <c r="J5" s="368"/>
      <c r="K5" s="368"/>
      <c r="L5" s="368"/>
      <c r="M5" s="368"/>
      <c r="N5" s="368"/>
      <c r="O5" s="272"/>
      <c r="P5" s="31"/>
      <c r="Q5" s="31"/>
      <c r="R5" s="31"/>
      <c r="S5" s="31"/>
      <c r="T5" s="31"/>
      <c r="U5" s="31"/>
      <c r="V5" s="31"/>
      <c r="W5" s="31"/>
    </row>
    <row r="6" spans="1:23" ht="15.75" x14ac:dyDescent="0.25">
      <c r="A6" s="368" t="s">
        <v>76</v>
      </c>
      <c r="B6" s="368"/>
      <c r="C6" s="368"/>
      <c r="D6" s="368"/>
      <c r="E6" s="368"/>
      <c r="F6" s="368"/>
      <c r="G6" s="368"/>
      <c r="H6" s="368"/>
      <c r="I6" s="368"/>
      <c r="J6" s="368"/>
      <c r="K6" s="368"/>
      <c r="L6" s="368"/>
      <c r="M6" s="368"/>
      <c r="N6" s="368"/>
      <c r="O6" s="272"/>
      <c r="P6" s="31"/>
      <c r="Q6" s="31"/>
      <c r="R6" s="31"/>
      <c r="S6" s="31"/>
      <c r="T6" s="31"/>
      <c r="U6" s="31"/>
      <c r="V6" s="31"/>
      <c r="W6" s="31"/>
    </row>
    <row r="7" spans="1:23" ht="15.75" x14ac:dyDescent="0.25">
      <c r="A7" s="368" t="s">
        <v>61</v>
      </c>
      <c r="B7" s="368"/>
      <c r="C7" s="368"/>
      <c r="D7" s="368"/>
      <c r="E7" s="368"/>
      <c r="F7" s="368"/>
      <c r="G7" s="368"/>
      <c r="H7" s="368"/>
      <c r="I7" s="368"/>
      <c r="J7" s="368"/>
      <c r="K7" s="368"/>
      <c r="L7" s="368"/>
      <c r="M7" s="368"/>
      <c r="N7" s="368"/>
      <c r="O7" s="272"/>
      <c r="P7" s="31"/>
      <c r="Q7" s="31"/>
      <c r="R7" s="31"/>
      <c r="S7" s="31"/>
      <c r="T7" s="31"/>
      <c r="U7" s="31"/>
      <c r="V7" s="31"/>
      <c r="W7" s="31"/>
    </row>
    <row r="8" spans="1:23" ht="15.75" x14ac:dyDescent="0.25">
      <c r="A8" s="368" t="s">
        <v>68</v>
      </c>
      <c r="B8" s="368"/>
      <c r="C8" s="368"/>
      <c r="D8" s="368"/>
      <c r="E8" s="368"/>
      <c r="F8" s="368"/>
      <c r="G8" s="368"/>
      <c r="H8" s="368"/>
      <c r="I8" s="368"/>
      <c r="J8" s="368"/>
      <c r="K8" s="368"/>
      <c r="L8" s="368"/>
      <c r="M8" s="368"/>
      <c r="N8" s="368"/>
      <c r="O8" s="272"/>
      <c r="P8" s="31"/>
      <c r="Q8" s="31"/>
      <c r="R8" s="31"/>
      <c r="S8" s="31"/>
      <c r="T8" s="31"/>
      <c r="U8" s="31"/>
      <c r="V8" s="31"/>
      <c r="W8" s="31"/>
    </row>
    <row r="9" spans="1:23" ht="15.75" x14ac:dyDescent="0.25">
      <c r="A9" s="368" t="s">
        <v>94</v>
      </c>
      <c r="B9" s="368"/>
      <c r="C9" s="368"/>
      <c r="D9" s="368"/>
      <c r="E9" s="368"/>
      <c r="F9" s="368"/>
      <c r="G9" s="368"/>
      <c r="H9" s="368"/>
      <c r="I9" s="368"/>
      <c r="J9" s="368"/>
      <c r="K9" s="368"/>
      <c r="L9" s="368"/>
      <c r="M9" s="368"/>
      <c r="N9" s="368"/>
      <c r="O9" s="272"/>
      <c r="P9" s="31"/>
      <c r="Q9" s="31"/>
      <c r="R9" s="31"/>
      <c r="S9" s="31"/>
      <c r="T9" s="31"/>
      <c r="U9" s="31"/>
      <c r="V9" s="31"/>
      <c r="W9" s="31"/>
    </row>
    <row r="10" spans="1:23" ht="21" customHeight="1" x14ac:dyDescent="0.35">
      <c r="A10" s="369" t="s">
        <v>95</v>
      </c>
      <c r="B10" s="369"/>
      <c r="C10" s="369"/>
      <c r="D10" s="369"/>
      <c r="E10" s="369"/>
      <c r="F10" s="369"/>
      <c r="G10" s="369"/>
      <c r="H10" s="369"/>
      <c r="I10" s="369"/>
      <c r="J10" s="369"/>
      <c r="K10" s="369"/>
      <c r="L10" s="369"/>
      <c r="M10" s="369"/>
      <c r="N10" s="369"/>
      <c r="O10" s="369"/>
    </row>
    <row r="11" spans="1:23" ht="71.25" customHeight="1" thickBot="1" x14ac:dyDescent="0.3">
      <c r="A11" s="43" t="s">
        <v>100</v>
      </c>
      <c r="B11" s="44" t="s">
        <v>99</v>
      </c>
      <c r="C11" s="44" t="s">
        <v>98</v>
      </c>
      <c r="D11" s="44" t="s">
        <v>97</v>
      </c>
      <c r="E11" s="44" t="s">
        <v>38</v>
      </c>
      <c r="F11" s="44" t="s">
        <v>101</v>
      </c>
      <c r="G11" s="44" t="s">
        <v>96</v>
      </c>
      <c r="H11" s="44" t="s">
        <v>102</v>
      </c>
      <c r="I11" s="44" t="s">
        <v>103</v>
      </c>
      <c r="J11" s="44" t="s">
        <v>104</v>
      </c>
      <c r="K11" s="44" t="s">
        <v>105</v>
      </c>
      <c r="L11" s="44" t="s">
        <v>106</v>
      </c>
      <c r="M11" s="44" t="s">
        <v>107</v>
      </c>
      <c r="N11" s="44" t="s">
        <v>108</v>
      </c>
      <c r="O11" s="45" t="s">
        <v>109</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73</v>
      </c>
      <c r="G39" s="30" t="s">
        <v>72</v>
      </c>
    </row>
    <row r="42" spans="1:15" ht="102.75" customHeight="1" x14ac:dyDescent="0.25">
      <c r="O42" t="s">
        <v>121</v>
      </c>
    </row>
    <row r="43" spans="1:15" ht="18.75" x14ac:dyDescent="0.25">
      <c r="A43" s="370" t="s">
        <v>63</v>
      </c>
      <c r="B43" s="370"/>
      <c r="C43" s="370"/>
      <c r="D43" s="370"/>
      <c r="E43" s="370"/>
      <c r="F43" s="370"/>
      <c r="G43" s="370"/>
      <c r="H43" s="370"/>
      <c r="I43" s="370"/>
      <c r="J43" s="370"/>
      <c r="K43" s="370"/>
      <c r="L43" s="370"/>
      <c r="M43" s="370"/>
      <c r="N43" s="370"/>
      <c r="O43" s="370"/>
    </row>
    <row r="44" spans="1:15" ht="18.75" x14ac:dyDescent="0.25">
      <c r="A44" s="370" t="s">
        <v>93</v>
      </c>
      <c r="B44" s="370"/>
      <c r="C44" s="370"/>
      <c r="D44" s="370"/>
      <c r="E44" s="370"/>
      <c r="F44" s="370"/>
      <c r="G44" s="370"/>
      <c r="H44" s="370"/>
      <c r="I44" s="370"/>
      <c r="J44" s="370"/>
      <c r="K44" s="370"/>
      <c r="L44" s="370"/>
      <c r="M44" s="370"/>
      <c r="N44" s="370"/>
      <c r="O44" s="370"/>
    </row>
    <row r="45" spans="1:15" ht="15.75" x14ac:dyDescent="0.25">
      <c r="A45" s="371" t="s">
        <v>65</v>
      </c>
      <c r="B45" s="371"/>
      <c r="C45" s="371"/>
      <c r="D45" s="371"/>
      <c r="E45" s="371"/>
      <c r="F45" s="371"/>
      <c r="G45" s="371"/>
      <c r="H45" s="371"/>
      <c r="I45" s="279" t="s">
        <v>66</v>
      </c>
      <c r="J45" s="280"/>
      <c r="K45" s="280"/>
      <c r="L45" s="280"/>
      <c r="M45" s="280"/>
      <c r="N45" s="280"/>
      <c r="O45" s="281"/>
    </row>
    <row r="46" spans="1:15" ht="15.75" x14ac:dyDescent="0.25">
      <c r="A46" s="368" t="s">
        <v>67</v>
      </c>
      <c r="B46" s="368"/>
      <c r="C46" s="368"/>
      <c r="D46" s="368"/>
      <c r="E46" s="368"/>
      <c r="F46" s="368"/>
      <c r="G46" s="368"/>
      <c r="H46" s="368"/>
      <c r="I46" s="368"/>
      <c r="J46" s="368"/>
      <c r="K46" s="368"/>
      <c r="L46" s="368"/>
      <c r="M46" s="368"/>
      <c r="N46" s="368"/>
      <c r="O46" s="368"/>
    </row>
    <row r="47" spans="1:15" ht="15.75" x14ac:dyDescent="0.25">
      <c r="A47" s="368" t="s">
        <v>76</v>
      </c>
      <c r="B47" s="368"/>
      <c r="C47" s="368"/>
      <c r="D47" s="368"/>
      <c r="E47" s="368"/>
      <c r="F47" s="368"/>
      <c r="G47" s="368"/>
      <c r="H47" s="368"/>
      <c r="I47" s="368"/>
      <c r="J47" s="368"/>
      <c r="K47" s="368"/>
      <c r="L47" s="368"/>
      <c r="M47" s="368"/>
      <c r="N47" s="368"/>
      <c r="O47" s="368"/>
    </row>
    <row r="48" spans="1:15" ht="15.75" x14ac:dyDescent="0.25">
      <c r="A48" s="368" t="s">
        <v>61</v>
      </c>
      <c r="B48" s="368"/>
      <c r="C48" s="368"/>
      <c r="D48" s="368"/>
      <c r="E48" s="368"/>
      <c r="F48" s="368"/>
      <c r="G48" s="368"/>
      <c r="H48" s="368"/>
      <c r="I48" s="368"/>
      <c r="J48" s="368"/>
      <c r="K48" s="368"/>
      <c r="L48" s="368"/>
      <c r="M48" s="368"/>
      <c r="N48" s="368"/>
      <c r="O48" s="368"/>
    </row>
    <row r="49" spans="1:15" ht="15.75" x14ac:dyDescent="0.25">
      <c r="A49" s="368" t="s">
        <v>68</v>
      </c>
      <c r="B49" s="368"/>
      <c r="C49" s="368"/>
      <c r="D49" s="368"/>
      <c r="E49" s="368"/>
      <c r="F49" s="368"/>
      <c r="G49" s="368"/>
      <c r="H49" s="368"/>
      <c r="I49" s="368"/>
      <c r="J49" s="368"/>
      <c r="K49" s="368"/>
      <c r="L49" s="368"/>
      <c r="M49" s="368"/>
      <c r="N49" s="368"/>
      <c r="O49" s="368"/>
    </row>
    <row r="50" spans="1:15" ht="15.75" x14ac:dyDescent="0.25">
      <c r="A50" s="368" t="s">
        <v>94</v>
      </c>
      <c r="B50" s="368"/>
      <c r="C50" s="368"/>
      <c r="D50" s="368"/>
      <c r="E50" s="368"/>
      <c r="F50" s="368"/>
      <c r="G50" s="368"/>
      <c r="H50" s="368"/>
      <c r="I50" s="368"/>
      <c r="J50" s="368"/>
      <c r="K50" s="368"/>
      <c r="L50" s="368"/>
      <c r="M50" s="368"/>
      <c r="N50" s="368"/>
      <c r="O50" s="368"/>
    </row>
    <row r="51" spans="1:15" ht="21" x14ac:dyDescent="0.35">
      <c r="A51" s="369" t="s">
        <v>110</v>
      </c>
      <c r="B51" s="369"/>
      <c r="C51" s="369"/>
      <c r="D51" s="369"/>
      <c r="E51" s="369"/>
      <c r="F51" s="369"/>
      <c r="G51" s="369"/>
      <c r="H51" s="369"/>
      <c r="I51" s="369"/>
      <c r="J51" s="369"/>
      <c r="K51" s="369"/>
      <c r="L51" s="369"/>
      <c r="M51" s="369"/>
      <c r="N51" s="369"/>
      <c r="O51" s="369"/>
    </row>
    <row r="52" spans="1:15" ht="51.75" thickBot="1" x14ac:dyDescent="0.3">
      <c r="A52" s="43" t="s">
        <v>100</v>
      </c>
      <c r="B52" s="44" t="s">
        <v>99</v>
      </c>
      <c r="C52" s="44" t="s">
        <v>98</v>
      </c>
      <c r="D52" s="44" t="s">
        <v>97</v>
      </c>
      <c r="E52" s="44" t="s">
        <v>38</v>
      </c>
      <c r="F52" s="44" t="s">
        <v>101</v>
      </c>
      <c r="G52" s="44" t="s">
        <v>96</v>
      </c>
      <c r="H52" s="44" t="s">
        <v>102</v>
      </c>
      <c r="I52" s="44" t="s">
        <v>103</v>
      </c>
      <c r="J52" s="44" t="s">
        <v>104</v>
      </c>
      <c r="K52" s="44" t="s">
        <v>105</v>
      </c>
      <c r="L52" s="44" t="s">
        <v>106</v>
      </c>
      <c r="M52" s="44" t="s">
        <v>107</v>
      </c>
      <c r="N52" s="44" t="s">
        <v>108</v>
      </c>
      <c r="O52" s="45" t="s">
        <v>109</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30"/>
      <c r="B78" s="30"/>
      <c r="C78" s="30"/>
      <c r="D78" s="30"/>
      <c r="H78" s="30"/>
      <c r="J78" s="30"/>
      <c r="N78" s="30"/>
      <c r="O78" s="30"/>
    </row>
    <row r="79" spans="1:15" x14ac:dyDescent="0.25">
      <c r="A79" s="30"/>
      <c r="B79" s="30"/>
      <c r="C79" s="30"/>
      <c r="D79" s="30"/>
      <c r="H79" s="30"/>
      <c r="J79" s="30"/>
      <c r="N79" s="30"/>
      <c r="O79" s="30"/>
    </row>
    <row r="80" spans="1:15" x14ac:dyDescent="0.25">
      <c r="A80" s="30" t="s">
        <v>73</v>
      </c>
      <c r="B80" s="30"/>
      <c r="C80" s="30"/>
      <c r="D80" s="30"/>
      <c r="G80" s="30" t="s">
        <v>72</v>
      </c>
      <c r="H80" s="30"/>
      <c r="J80" s="30"/>
      <c r="N80" s="30"/>
      <c r="O80" s="30"/>
    </row>
    <row r="81" spans="1:15" x14ac:dyDescent="0.25">
      <c r="A81" s="30"/>
      <c r="B81" s="30"/>
      <c r="C81" s="30"/>
      <c r="D81" s="30"/>
      <c r="H81" s="30"/>
      <c r="J81" s="30"/>
      <c r="N81" s="30"/>
      <c r="O81" s="30"/>
    </row>
  </sheetData>
  <mergeCells count="20">
    <mergeCell ref="A47:O47"/>
    <mergeCell ref="A48:O48"/>
    <mergeCell ref="A49:O49"/>
    <mergeCell ref="A50:O50"/>
    <mergeCell ref="A51:O51"/>
    <mergeCell ref="A43:O43"/>
    <mergeCell ref="A44:O44"/>
    <mergeCell ref="A45:H45"/>
    <mergeCell ref="I45:O45"/>
    <mergeCell ref="A46:O46"/>
    <mergeCell ref="A2:O2"/>
    <mergeCell ref="A3:O3"/>
    <mergeCell ref="A4:H4"/>
    <mergeCell ref="A5:O5"/>
    <mergeCell ref="A6:O6"/>
    <mergeCell ref="A7:O7"/>
    <mergeCell ref="A8:O8"/>
    <mergeCell ref="A9:O9"/>
    <mergeCell ref="I4:O4"/>
    <mergeCell ref="A10:O10"/>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E23"/>
  <sheetViews>
    <sheetView zoomScaleNormal="100" workbookViewId="0">
      <selection activeCell="A7" sqref="A7:E7"/>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30" customFormat="1" ht="53.25" customHeight="1" x14ac:dyDescent="0.25">
      <c r="A1" s="53"/>
      <c r="B1" s="53"/>
      <c r="C1" s="53"/>
      <c r="D1" s="53"/>
      <c r="E1" s="53"/>
    </row>
    <row r="2" spans="1:5" ht="18.75" x14ac:dyDescent="0.25">
      <c r="A2" s="375" t="s">
        <v>63</v>
      </c>
      <c r="B2" s="375"/>
      <c r="C2" s="375"/>
      <c r="D2" s="375"/>
      <c r="E2" s="375"/>
    </row>
    <row r="3" spans="1:5" ht="18.75" x14ac:dyDescent="0.25">
      <c r="A3" s="375" t="s">
        <v>64</v>
      </c>
      <c r="B3" s="375"/>
      <c r="C3" s="375"/>
      <c r="D3" s="375"/>
      <c r="E3" s="375"/>
    </row>
    <row r="4" spans="1:5" ht="15.75" customHeight="1" x14ac:dyDescent="0.25">
      <c r="A4" s="371" t="s">
        <v>65</v>
      </c>
      <c r="B4" s="371"/>
      <c r="C4" s="376" t="s">
        <v>241</v>
      </c>
      <c r="D4" s="376"/>
      <c r="E4" s="376"/>
    </row>
    <row r="5" spans="1:5" ht="15.75" customHeight="1" x14ac:dyDescent="0.25">
      <c r="A5" s="279" t="s">
        <v>269</v>
      </c>
      <c r="B5" s="280"/>
      <c r="C5" s="280"/>
      <c r="D5" s="280"/>
      <c r="E5" s="281"/>
    </row>
    <row r="6" spans="1:5" ht="15.75" x14ac:dyDescent="0.25">
      <c r="A6" s="371" t="str">
        <f>+'NUMERAL 2 ADMON.'!A6:E6</f>
        <v>Director (a) / Subdirector (a): Sylda Aida Lone Vásquez</v>
      </c>
      <c r="B6" s="371"/>
      <c r="C6" s="371"/>
      <c r="D6" s="371"/>
      <c r="E6" s="371"/>
    </row>
    <row r="7" spans="1:5" ht="15.75" x14ac:dyDescent="0.25">
      <c r="A7" s="378" t="str">
        <f>+'NUMERAL 2 ADMON.'!A7:E7</f>
        <v xml:space="preserve">Responsable de Actualización de la información: Edy Róbinson Asencio Godoy </v>
      </c>
      <c r="B7" s="378"/>
      <c r="C7" s="378"/>
      <c r="D7" s="378"/>
      <c r="E7" s="378"/>
    </row>
    <row r="8" spans="1:5" ht="15.75" x14ac:dyDescent="0.25">
      <c r="A8" s="371" t="str">
        <f>+'Numeral 11, Sub 18 y demá ADMON'!A39:K39</f>
        <v>Mes de Actualización: Julio 2019</v>
      </c>
      <c r="B8" s="371"/>
      <c r="C8" s="371"/>
      <c r="D8" s="371"/>
      <c r="E8" s="371"/>
    </row>
    <row r="9" spans="1:5" ht="15.75" x14ac:dyDescent="0.25">
      <c r="A9" s="371" t="s">
        <v>112</v>
      </c>
      <c r="B9" s="371"/>
      <c r="C9" s="371"/>
      <c r="D9" s="371"/>
      <c r="E9" s="371"/>
    </row>
    <row r="10" spans="1:5" ht="21" customHeight="1" x14ac:dyDescent="0.35">
      <c r="A10" s="377" t="s">
        <v>58</v>
      </c>
      <c r="B10" s="377"/>
      <c r="C10" s="377"/>
      <c r="D10" s="377"/>
      <c r="E10" s="377"/>
    </row>
    <row r="11" spans="1:5" ht="44.25" customHeight="1" x14ac:dyDescent="0.25">
      <c r="A11" s="50" t="s">
        <v>111</v>
      </c>
      <c r="B11" s="51" t="s">
        <v>14</v>
      </c>
      <c r="C11" s="51" t="s">
        <v>43</v>
      </c>
      <c r="D11" s="51" t="s">
        <v>15</v>
      </c>
      <c r="E11" s="52" t="s">
        <v>16</v>
      </c>
    </row>
    <row r="12" spans="1:5" ht="21" customHeight="1" x14ac:dyDescent="0.25">
      <c r="A12" s="11"/>
      <c r="B12" s="10"/>
      <c r="C12" s="10"/>
      <c r="D12" s="10"/>
      <c r="E12" s="12"/>
    </row>
    <row r="13" spans="1:5" ht="18.75" customHeight="1" x14ac:dyDescent="0.25">
      <c r="A13" s="16"/>
      <c r="B13" s="17"/>
      <c r="C13" s="17"/>
      <c r="D13" s="17"/>
      <c r="E13" s="18"/>
    </row>
    <row r="14" spans="1:5" ht="26.25" customHeight="1" x14ac:dyDescent="0.25">
      <c r="A14" s="16"/>
      <c r="B14" s="372" t="s">
        <v>188</v>
      </c>
      <c r="C14" s="373"/>
      <c r="D14" s="374"/>
      <c r="E14" s="18"/>
    </row>
    <row r="15" spans="1:5" x14ac:dyDescent="0.25">
      <c r="A15" s="16"/>
      <c r="B15" s="17"/>
      <c r="C15" s="17"/>
      <c r="D15" s="17"/>
      <c r="E15" s="18"/>
    </row>
    <row r="16" spans="1:5" x14ac:dyDescent="0.25">
      <c r="A16" s="16"/>
      <c r="B16" s="17"/>
      <c r="C16" s="17"/>
      <c r="D16" s="17"/>
      <c r="E16" s="18"/>
    </row>
    <row r="17" spans="1:5" x14ac:dyDescent="0.25">
      <c r="A17" s="16"/>
      <c r="B17" s="17"/>
      <c r="C17" s="17"/>
      <c r="D17" s="17"/>
      <c r="E17" s="18"/>
    </row>
    <row r="18" spans="1:5" x14ac:dyDescent="0.25">
      <c r="A18" s="16"/>
      <c r="B18" s="17"/>
      <c r="C18" s="17"/>
      <c r="D18" s="17"/>
      <c r="E18" s="18"/>
    </row>
    <row r="19" spans="1:5" x14ac:dyDescent="0.25">
      <c r="A19" s="16"/>
      <c r="B19" s="17"/>
      <c r="C19" s="17"/>
      <c r="D19" s="17"/>
      <c r="E19" s="18"/>
    </row>
    <row r="20" spans="1:5" ht="15.75" thickBot="1" x14ac:dyDescent="0.3">
      <c r="A20" s="13"/>
      <c r="B20" s="14"/>
      <c r="C20" s="14"/>
      <c r="D20" s="14"/>
      <c r="E20" s="15"/>
    </row>
    <row r="21" spans="1:5" x14ac:dyDescent="0.25">
      <c r="A21" s="53"/>
      <c r="B21" s="53"/>
      <c r="C21" s="53"/>
      <c r="D21" s="53"/>
      <c r="E21" s="53"/>
    </row>
    <row r="22" spans="1:5" x14ac:dyDescent="0.25">
      <c r="A22" s="53"/>
      <c r="B22" s="53"/>
      <c r="C22" s="53"/>
      <c r="D22" s="53"/>
      <c r="E22" s="53"/>
    </row>
    <row r="23" spans="1:5" x14ac:dyDescent="0.25">
      <c r="A23" s="53"/>
      <c r="B23" s="53" t="s">
        <v>73</v>
      </c>
      <c r="C23" s="53"/>
      <c r="D23" s="53" t="s">
        <v>72</v>
      </c>
      <c r="E23" s="53"/>
    </row>
  </sheetData>
  <mergeCells count="11">
    <mergeCell ref="B14:D14"/>
    <mergeCell ref="A4:B4"/>
    <mergeCell ref="A2:E2"/>
    <mergeCell ref="A3:E3"/>
    <mergeCell ref="C4:E4"/>
    <mergeCell ref="A10:E10"/>
    <mergeCell ref="A9:E9"/>
    <mergeCell ref="A8:E8"/>
    <mergeCell ref="A7:E7"/>
    <mergeCell ref="A6:E6"/>
    <mergeCell ref="A5:E5"/>
  </mergeCells>
  <printOptions horizontalCentered="1"/>
  <pageMargins left="0.19685039370078741" right="0.19685039370078741" top="0.39370078740157483" bottom="0.39370078740157483" header="0.31496062992125984" footer="0.31496062992125984"/>
  <pageSetup scale="8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30" customFormat="1" ht="63" customHeight="1" x14ac:dyDescent="0.25">
      <c r="E1" s="37"/>
    </row>
    <row r="2" spans="1:5" ht="18.75" x14ac:dyDescent="0.25">
      <c r="A2" s="370" t="s">
        <v>63</v>
      </c>
      <c r="B2" s="370"/>
      <c r="C2" s="370"/>
      <c r="D2" s="370"/>
      <c r="E2" s="36"/>
    </row>
    <row r="3" spans="1:5" ht="18.75" x14ac:dyDescent="0.25">
      <c r="A3" s="370" t="s">
        <v>93</v>
      </c>
      <c r="B3" s="370"/>
      <c r="C3" s="370"/>
      <c r="D3" s="370"/>
      <c r="E3" s="36"/>
    </row>
    <row r="4" spans="1:5" ht="15.75" customHeight="1" x14ac:dyDescent="0.25">
      <c r="A4" s="371" t="s">
        <v>65</v>
      </c>
      <c r="B4" s="371"/>
      <c r="C4" s="371" t="s">
        <v>66</v>
      </c>
      <c r="D4" s="371"/>
      <c r="E4" s="47"/>
    </row>
    <row r="5" spans="1:5" ht="15.75" x14ac:dyDescent="0.25">
      <c r="A5" s="368" t="s">
        <v>67</v>
      </c>
      <c r="B5" s="368"/>
      <c r="C5" s="368"/>
      <c r="D5" s="368"/>
      <c r="E5" s="31"/>
    </row>
    <row r="6" spans="1:5" ht="15.75" x14ac:dyDescent="0.25">
      <c r="A6" s="368" t="s">
        <v>76</v>
      </c>
      <c r="B6" s="368"/>
      <c r="C6" s="368"/>
      <c r="D6" s="368"/>
      <c r="E6" s="31"/>
    </row>
    <row r="7" spans="1:5" ht="15.75" x14ac:dyDescent="0.25">
      <c r="A7" s="368" t="s">
        <v>61</v>
      </c>
      <c r="B7" s="368"/>
      <c r="C7" s="368"/>
      <c r="D7" s="368"/>
      <c r="E7" s="31"/>
    </row>
    <row r="8" spans="1:5" ht="15.75" x14ac:dyDescent="0.25">
      <c r="A8" s="368" t="s">
        <v>68</v>
      </c>
      <c r="B8" s="368"/>
      <c r="C8" s="368"/>
      <c r="D8" s="368"/>
      <c r="E8" s="31"/>
    </row>
    <row r="9" spans="1:5" ht="15.75" x14ac:dyDescent="0.25">
      <c r="A9" s="368" t="s">
        <v>113</v>
      </c>
      <c r="B9" s="368"/>
      <c r="C9" s="368"/>
      <c r="D9" s="368"/>
      <c r="E9" s="31"/>
    </row>
    <row r="10" spans="1:5" ht="21" customHeight="1" x14ac:dyDescent="0.35">
      <c r="A10" s="369" t="s">
        <v>114</v>
      </c>
      <c r="B10" s="369"/>
      <c r="C10" s="369"/>
      <c r="D10" s="369"/>
    </row>
    <row r="11" spans="1:5" ht="16.5" thickBot="1" x14ac:dyDescent="0.3">
      <c r="A11" s="48" t="s">
        <v>13</v>
      </c>
      <c r="B11" s="49" t="s">
        <v>17</v>
      </c>
      <c r="C11" s="49" t="s">
        <v>18</v>
      </c>
      <c r="D11" s="49" t="s">
        <v>16</v>
      </c>
    </row>
    <row r="12" spans="1:5" x14ac:dyDescent="0.25">
      <c r="A12" s="19"/>
      <c r="B12" s="20"/>
      <c r="C12" s="20"/>
      <c r="D12" s="21"/>
    </row>
    <row r="13" spans="1:5" x14ac:dyDescent="0.25">
      <c r="A13" s="16"/>
      <c r="B13" s="17"/>
      <c r="C13" s="17"/>
      <c r="D13" s="18"/>
    </row>
    <row r="14" spans="1:5" x14ac:dyDescent="0.25">
      <c r="A14" s="16"/>
      <c r="B14" s="17"/>
      <c r="C14" s="17"/>
      <c r="D14" s="18"/>
    </row>
    <row r="15" spans="1:5" x14ac:dyDescent="0.25">
      <c r="A15" s="16"/>
      <c r="B15" s="17"/>
      <c r="C15" s="17"/>
      <c r="D15" s="18"/>
    </row>
    <row r="16" spans="1:5" x14ac:dyDescent="0.25">
      <c r="A16" s="16"/>
      <c r="B16" s="17"/>
      <c r="C16" s="17"/>
      <c r="D16" s="18"/>
    </row>
    <row r="17" spans="1:4" ht="15.75" thickBot="1" x14ac:dyDescent="0.3">
      <c r="A17" s="13"/>
      <c r="B17" s="14"/>
      <c r="C17" s="14"/>
      <c r="D17" s="15"/>
    </row>
    <row r="20" spans="1:4" x14ac:dyDescent="0.25">
      <c r="B20" t="s">
        <v>73</v>
      </c>
      <c r="C20" t="s">
        <v>72</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26"/>
  <sheetViews>
    <sheetView view="pageBreakPreview" zoomScale="70" zoomScaleNormal="60" zoomScaleSheetLayoutView="70" workbookViewId="0">
      <selection activeCell="A10" sqref="A10:I10"/>
    </sheetView>
  </sheetViews>
  <sheetFormatPr baseColWidth="10" defaultRowHeight="15" x14ac:dyDescent="0.25"/>
  <cols>
    <col min="1" max="1" width="5.140625" customWidth="1"/>
    <col min="2" max="2" width="20.5703125" customWidth="1"/>
    <col min="3" max="4" width="26.7109375" customWidth="1"/>
    <col min="5" max="5" width="24.85546875" customWidth="1"/>
    <col min="6" max="6" width="25.28515625" customWidth="1"/>
    <col min="7" max="7" width="18.28515625" customWidth="1"/>
    <col min="8" max="8" width="20" style="30" customWidth="1"/>
    <col min="9" max="9" width="21.42578125" customWidth="1"/>
  </cols>
  <sheetData>
    <row r="1" spans="1:9" s="30" customFormat="1" x14ac:dyDescent="0.25"/>
    <row r="2" spans="1:9" s="30" customFormat="1" x14ac:dyDescent="0.25"/>
    <row r="3" spans="1:9" s="30" customFormat="1" x14ac:dyDescent="0.25"/>
    <row r="4" spans="1:9" s="30" customFormat="1" ht="66" customHeight="1" x14ac:dyDescent="0.25"/>
    <row r="5" spans="1:9" ht="18.75" x14ac:dyDescent="0.25">
      <c r="A5" s="244" t="s">
        <v>63</v>
      </c>
      <c r="B5" s="245"/>
      <c r="C5" s="245"/>
      <c r="D5" s="245"/>
      <c r="E5" s="245"/>
      <c r="F5" s="245"/>
      <c r="G5" s="245"/>
      <c r="H5" s="245"/>
      <c r="I5" s="246"/>
    </row>
    <row r="6" spans="1:9" ht="18.75" x14ac:dyDescent="0.25">
      <c r="A6" s="244" t="s">
        <v>64</v>
      </c>
      <c r="B6" s="245"/>
      <c r="C6" s="245"/>
      <c r="D6" s="245"/>
      <c r="E6" s="245"/>
      <c r="F6" s="245"/>
      <c r="G6" s="245"/>
      <c r="H6" s="245"/>
      <c r="I6" s="246"/>
    </row>
    <row r="7" spans="1:9" ht="15.75" customHeight="1" x14ac:dyDescent="0.25">
      <c r="A7" s="380" t="s">
        <v>65</v>
      </c>
      <c r="B7" s="381"/>
      <c r="C7" s="381"/>
      <c r="D7" s="382"/>
      <c r="E7" s="380" t="s">
        <v>241</v>
      </c>
      <c r="F7" s="381"/>
      <c r="G7" s="381"/>
      <c r="H7" s="381"/>
      <c r="I7" s="382"/>
    </row>
    <row r="8" spans="1:9" ht="18.75" x14ac:dyDescent="0.25">
      <c r="A8" s="249" t="s">
        <v>269</v>
      </c>
      <c r="B8" s="250"/>
      <c r="C8" s="250"/>
      <c r="D8" s="250"/>
      <c r="E8" s="250"/>
      <c r="F8" s="250"/>
      <c r="G8" s="250"/>
      <c r="H8" s="250"/>
      <c r="I8" s="251"/>
    </row>
    <row r="9" spans="1:9" ht="18.75" x14ac:dyDescent="0.25">
      <c r="A9" s="249" t="str">
        <f>+'NUMERAL 2 ADMON.'!A6:E6</f>
        <v>Director (a) / Subdirector (a): Sylda Aida Lone Vásquez</v>
      </c>
      <c r="B9" s="250"/>
      <c r="C9" s="250"/>
      <c r="D9" s="250"/>
      <c r="E9" s="250"/>
      <c r="F9" s="250"/>
      <c r="G9" s="250"/>
      <c r="H9" s="250"/>
      <c r="I9" s="251"/>
    </row>
    <row r="10" spans="1:9" ht="18.75" x14ac:dyDescent="0.25">
      <c r="A10" s="249" t="str">
        <f>+'NUMERAL 2 ADMON.'!A7:E7</f>
        <v xml:space="preserve">Responsable de Actualización de la información: Edy Róbinson Asencio Godoy </v>
      </c>
      <c r="B10" s="250"/>
      <c r="C10" s="250"/>
      <c r="D10" s="250"/>
      <c r="E10" s="250"/>
      <c r="F10" s="250"/>
      <c r="G10" s="250"/>
      <c r="H10" s="250"/>
      <c r="I10" s="251"/>
    </row>
    <row r="11" spans="1:9" ht="18.75" x14ac:dyDescent="0.25">
      <c r="A11" s="249" t="str">
        <f>+'Numeral 14 Administración'!A8:E8</f>
        <v>Mes de Actualización: Julio 2019</v>
      </c>
      <c r="B11" s="250"/>
      <c r="C11" s="250"/>
      <c r="D11" s="250"/>
      <c r="E11" s="250"/>
      <c r="F11" s="250"/>
      <c r="G11" s="250"/>
      <c r="H11" s="250"/>
      <c r="I11" s="251"/>
    </row>
    <row r="12" spans="1:9" ht="18.75" x14ac:dyDescent="0.25">
      <c r="A12" s="249" t="s">
        <v>117</v>
      </c>
      <c r="B12" s="250"/>
      <c r="C12" s="250"/>
      <c r="D12" s="250"/>
      <c r="E12" s="250"/>
      <c r="F12" s="250"/>
      <c r="G12" s="250"/>
      <c r="H12" s="250"/>
      <c r="I12" s="251"/>
    </row>
    <row r="13" spans="1:9" ht="28.5" customHeight="1" x14ac:dyDescent="0.3">
      <c r="A13" s="379" t="s">
        <v>116</v>
      </c>
      <c r="B13" s="379"/>
      <c r="C13" s="379"/>
      <c r="D13" s="379"/>
      <c r="E13" s="379"/>
      <c r="F13" s="379"/>
      <c r="G13" s="379"/>
      <c r="H13" s="379"/>
      <c r="I13" s="379"/>
    </row>
    <row r="14" spans="1:9" ht="57" thickBot="1" x14ac:dyDescent="0.3">
      <c r="A14" s="69" t="s">
        <v>22</v>
      </c>
      <c r="B14" s="69" t="s">
        <v>33</v>
      </c>
      <c r="C14" s="70" t="s">
        <v>54</v>
      </c>
      <c r="D14" s="70" t="s">
        <v>55</v>
      </c>
      <c r="E14" s="70" t="s">
        <v>56</v>
      </c>
      <c r="F14" s="70" t="s">
        <v>48</v>
      </c>
      <c r="G14" s="70" t="s">
        <v>16</v>
      </c>
      <c r="H14" s="71" t="s">
        <v>115</v>
      </c>
      <c r="I14" s="72" t="s">
        <v>195</v>
      </c>
    </row>
    <row r="15" spans="1:9" ht="183" customHeight="1" x14ac:dyDescent="0.25">
      <c r="A15" s="73">
        <v>1</v>
      </c>
      <c r="B15" s="74" t="s">
        <v>189</v>
      </c>
      <c r="C15" s="77" t="s">
        <v>190</v>
      </c>
      <c r="D15" s="77" t="s">
        <v>191</v>
      </c>
      <c r="E15" s="73" t="s">
        <v>194</v>
      </c>
      <c r="F15" s="73" t="s">
        <v>192</v>
      </c>
      <c r="G15" s="76">
        <v>64800</v>
      </c>
      <c r="H15" s="75" t="s">
        <v>265</v>
      </c>
      <c r="I15" s="74" t="s">
        <v>193</v>
      </c>
    </row>
    <row r="16" spans="1:9" s="30" customFormat="1" ht="252" customHeight="1" x14ac:dyDescent="0.25">
      <c r="A16" s="73">
        <v>2</v>
      </c>
      <c r="B16" s="74" t="s">
        <v>189</v>
      </c>
      <c r="C16" s="77" t="s">
        <v>267</v>
      </c>
      <c r="D16" s="77" t="s">
        <v>268</v>
      </c>
      <c r="E16" s="73" t="s">
        <v>194</v>
      </c>
      <c r="F16" s="73" t="s">
        <v>253</v>
      </c>
      <c r="G16" s="76">
        <v>11400</v>
      </c>
      <c r="H16" s="75" t="s">
        <v>266</v>
      </c>
      <c r="I16" s="74" t="s">
        <v>254</v>
      </c>
    </row>
    <row r="17" spans="1:9" s="30" customFormat="1" ht="409.6" customHeight="1" x14ac:dyDescent="0.25">
      <c r="A17" s="73">
        <v>3</v>
      </c>
      <c r="B17" s="74" t="s">
        <v>225</v>
      </c>
      <c r="C17" s="77" t="s">
        <v>226</v>
      </c>
      <c r="D17" s="77" t="s">
        <v>227</v>
      </c>
      <c r="E17" s="73" t="s">
        <v>194</v>
      </c>
      <c r="F17" s="73" t="s">
        <v>258</v>
      </c>
      <c r="G17" s="78">
        <v>275855.64</v>
      </c>
      <c r="H17" s="75" t="s">
        <v>259</v>
      </c>
      <c r="I17" s="74" t="s">
        <v>228</v>
      </c>
    </row>
    <row r="18" spans="1:9" ht="355.5" customHeight="1" x14ac:dyDescent="0.25">
      <c r="A18" s="73">
        <v>4</v>
      </c>
      <c r="B18" s="74" t="s">
        <v>225</v>
      </c>
      <c r="C18" s="77" t="s">
        <v>257</v>
      </c>
      <c r="D18" s="77" t="s">
        <v>262</v>
      </c>
      <c r="E18" s="73" t="s">
        <v>194</v>
      </c>
      <c r="F18" s="73" t="s">
        <v>243</v>
      </c>
      <c r="G18" s="78">
        <v>780000</v>
      </c>
      <c r="H18" s="75" t="s">
        <v>260</v>
      </c>
      <c r="I18" s="74" t="s">
        <v>228</v>
      </c>
    </row>
    <row r="19" spans="1:9" ht="393" customHeight="1" x14ac:dyDescent="0.25">
      <c r="A19" s="73">
        <v>5</v>
      </c>
      <c r="B19" s="74" t="s">
        <v>225</v>
      </c>
      <c r="C19" s="77" t="s">
        <v>263</v>
      </c>
      <c r="D19" s="77" t="s">
        <v>264</v>
      </c>
      <c r="E19" s="73" t="s">
        <v>194</v>
      </c>
      <c r="F19" s="73" t="s">
        <v>248</v>
      </c>
      <c r="G19" s="78">
        <f>23000*12</f>
        <v>276000</v>
      </c>
      <c r="H19" s="75" t="s">
        <v>261</v>
      </c>
      <c r="I19" s="74" t="s">
        <v>228</v>
      </c>
    </row>
    <row r="20" spans="1:9" ht="18.75" x14ac:dyDescent="0.3">
      <c r="A20" s="34"/>
      <c r="B20" s="34"/>
      <c r="C20" s="34"/>
      <c r="D20" s="34"/>
      <c r="E20" s="34"/>
      <c r="F20" s="34"/>
      <c r="G20" s="34"/>
      <c r="H20" s="34"/>
      <c r="I20" s="34"/>
    </row>
    <row r="21" spans="1:9" s="30" customFormat="1" ht="18.75" x14ac:dyDescent="0.3">
      <c r="A21" s="34"/>
      <c r="B21" s="34"/>
      <c r="C21" s="34"/>
      <c r="D21" s="34"/>
      <c r="E21" s="34"/>
      <c r="F21" s="34"/>
      <c r="G21" s="34"/>
      <c r="H21" s="34"/>
      <c r="I21" s="34"/>
    </row>
    <row r="22" spans="1:9" s="30" customFormat="1" ht="18.75" x14ac:dyDescent="0.3">
      <c r="A22" s="34"/>
      <c r="B22" s="34"/>
      <c r="C22" s="34"/>
      <c r="D22" s="34"/>
      <c r="E22" s="34"/>
      <c r="F22" s="34"/>
      <c r="G22" s="34"/>
      <c r="H22" s="34"/>
      <c r="I22" s="34"/>
    </row>
    <row r="23" spans="1:9" s="30" customFormat="1" ht="18.75" x14ac:dyDescent="0.3">
      <c r="A23" s="34"/>
      <c r="B23" s="34"/>
      <c r="C23" s="34"/>
      <c r="D23" s="34"/>
      <c r="E23" s="34"/>
      <c r="F23" s="34"/>
      <c r="G23" s="34"/>
      <c r="H23" s="34"/>
      <c r="I23" s="34"/>
    </row>
    <row r="24" spans="1:9" s="30" customFormat="1" ht="18.75" x14ac:dyDescent="0.3">
      <c r="A24" s="34"/>
      <c r="B24" s="34"/>
      <c r="C24" s="34"/>
      <c r="D24" s="34"/>
      <c r="E24" s="34"/>
      <c r="F24" s="34"/>
      <c r="G24" s="34"/>
      <c r="H24" s="34"/>
      <c r="I24" s="34"/>
    </row>
    <row r="25" spans="1:9" ht="18.75" x14ac:dyDescent="0.3">
      <c r="A25" s="34"/>
      <c r="B25" s="34" t="s">
        <v>73</v>
      </c>
      <c r="C25" s="34"/>
      <c r="D25" s="34"/>
      <c r="E25" s="34"/>
      <c r="F25" s="34" t="s">
        <v>72</v>
      </c>
      <c r="G25" s="34"/>
      <c r="H25" s="34"/>
      <c r="I25" s="34"/>
    </row>
    <row r="26" spans="1:9" ht="18.75" x14ac:dyDescent="0.3">
      <c r="A26" s="34"/>
      <c r="B26" s="34"/>
      <c r="C26" s="34"/>
      <c r="D26" s="34"/>
      <c r="E26" s="34"/>
      <c r="F26" s="34"/>
      <c r="G26" s="34"/>
      <c r="H26" s="34"/>
      <c r="I26" s="34"/>
    </row>
  </sheetData>
  <mergeCells count="10">
    <mergeCell ref="A10:I10"/>
    <mergeCell ref="A11:I11"/>
    <mergeCell ref="A12:I12"/>
    <mergeCell ref="A13:I13"/>
    <mergeCell ref="A5:I5"/>
    <mergeCell ref="A6:I6"/>
    <mergeCell ref="A7:D7"/>
    <mergeCell ref="E7:I7"/>
    <mergeCell ref="A8:I8"/>
    <mergeCell ref="A9:I9"/>
  </mergeCells>
  <printOptions horizontalCentered="1"/>
  <pageMargins left="0.19685039370078741" right="0.19685039370078741" top="0.78740157480314965" bottom="0.39370078740157483" header="0.31496062992125984" footer="0.31496062992125984"/>
  <pageSetup scale="3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26"/>
  <sheetViews>
    <sheetView zoomScale="80" zoomScaleNormal="80" workbookViewId="0">
      <selection activeCell="E18" sqref="E18"/>
    </sheetView>
  </sheetViews>
  <sheetFormatPr baseColWidth="10" defaultRowHeight="15" x14ac:dyDescent="0.25"/>
  <cols>
    <col min="1" max="1" width="11.42578125" style="30"/>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30" customFormat="1" ht="67.5" customHeight="1" x14ac:dyDescent="0.25"/>
    <row r="2" spans="1:9" ht="18.75" x14ac:dyDescent="0.25">
      <c r="A2" s="370" t="s">
        <v>63</v>
      </c>
      <c r="B2" s="370"/>
      <c r="C2" s="370"/>
      <c r="D2" s="370"/>
      <c r="E2" s="370"/>
      <c r="F2" s="370"/>
      <c r="G2" s="370"/>
      <c r="H2" s="370"/>
      <c r="I2" s="370"/>
    </row>
    <row r="3" spans="1:9" ht="18.75" x14ac:dyDescent="0.25">
      <c r="A3" s="370" t="s">
        <v>64</v>
      </c>
      <c r="B3" s="370"/>
      <c r="C3" s="370"/>
      <c r="D3" s="370"/>
      <c r="E3" s="370"/>
      <c r="F3" s="370"/>
      <c r="G3" s="370"/>
      <c r="H3" s="370"/>
      <c r="I3" s="370"/>
    </row>
    <row r="4" spans="1:9" ht="15.75" customHeight="1" x14ac:dyDescent="0.25">
      <c r="A4" s="371" t="s">
        <v>65</v>
      </c>
      <c r="B4" s="371"/>
      <c r="C4" s="371"/>
      <c r="D4" s="371"/>
      <c r="E4" s="371"/>
      <c r="F4" s="371" t="s">
        <v>241</v>
      </c>
      <c r="G4" s="371"/>
      <c r="H4" s="371"/>
      <c r="I4" s="371"/>
    </row>
    <row r="5" spans="1:9" ht="15.75" x14ac:dyDescent="0.25">
      <c r="A5" s="368" t="s">
        <v>269</v>
      </c>
      <c r="B5" s="368"/>
      <c r="C5" s="368"/>
      <c r="D5" s="368"/>
      <c r="E5" s="368"/>
      <c r="F5" s="368"/>
      <c r="G5" s="368"/>
      <c r="H5" s="368"/>
      <c r="I5" s="368"/>
    </row>
    <row r="6" spans="1:9" ht="15.75" x14ac:dyDescent="0.25">
      <c r="A6" s="368" t="str">
        <f>+'NUMERAL 2 ADMON.'!A6:E6</f>
        <v>Director (a) / Subdirector (a): Sylda Aida Lone Vásquez</v>
      </c>
      <c r="B6" s="368"/>
      <c r="C6" s="368"/>
      <c r="D6" s="368"/>
      <c r="E6" s="368"/>
      <c r="F6" s="368"/>
      <c r="G6" s="368"/>
      <c r="H6" s="368"/>
      <c r="I6" s="368"/>
    </row>
    <row r="7" spans="1:9" ht="15.75" x14ac:dyDescent="0.25">
      <c r="A7" s="368" t="str">
        <f>+'NUMERAL 2 ADMON.'!A7:E7</f>
        <v xml:space="preserve">Responsable de Actualización de la información: Edy Róbinson Asencio Godoy </v>
      </c>
      <c r="B7" s="368"/>
      <c r="C7" s="368"/>
      <c r="D7" s="368"/>
      <c r="E7" s="368"/>
      <c r="F7" s="368"/>
      <c r="G7" s="368"/>
      <c r="H7" s="368"/>
      <c r="I7" s="368"/>
    </row>
    <row r="8" spans="1:9" ht="15.75" x14ac:dyDescent="0.25">
      <c r="A8" s="368" t="str">
        <f>+'Numeral 19 Administración'!A11:I11</f>
        <v>Mes de Actualización: Julio 2019</v>
      </c>
      <c r="B8" s="368"/>
      <c r="C8" s="368"/>
      <c r="D8" s="368"/>
      <c r="E8" s="368"/>
      <c r="F8" s="368"/>
      <c r="G8" s="368"/>
      <c r="H8" s="368"/>
      <c r="I8" s="368"/>
    </row>
    <row r="9" spans="1:9" ht="15.75" x14ac:dyDescent="0.25">
      <c r="A9" s="368" t="s">
        <v>118</v>
      </c>
      <c r="B9" s="368"/>
      <c r="C9" s="368"/>
      <c r="D9" s="368"/>
      <c r="E9" s="368"/>
      <c r="F9" s="368"/>
      <c r="G9" s="368"/>
      <c r="H9" s="368"/>
      <c r="I9" s="368"/>
    </row>
    <row r="10" spans="1:9" ht="31.5" customHeight="1" x14ac:dyDescent="0.35">
      <c r="A10" s="369" t="s">
        <v>59</v>
      </c>
      <c r="B10" s="369"/>
      <c r="C10" s="369"/>
      <c r="D10" s="369"/>
      <c r="E10" s="369"/>
      <c r="F10" s="369"/>
      <c r="G10" s="369"/>
      <c r="H10" s="369"/>
      <c r="I10" s="369"/>
    </row>
    <row r="11" spans="1:9" ht="38.25" customHeight="1" x14ac:dyDescent="0.25">
      <c r="A11" s="84" t="s">
        <v>22</v>
      </c>
      <c r="B11" s="85" t="s">
        <v>46</v>
      </c>
      <c r="C11" s="85" t="s">
        <v>51</v>
      </c>
      <c r="D11" s="85" t="s">
        <v>47</v>
      </c>
      <c r="E11" s="85" t="s">
        <v>50</v>
      </c>
      <c r="F11" s="85" t="s">
        <v>48</v>
      </c>
      <c r="G11" s="85" t="s">
        <v>49</v>
      </c>
      <c r="H11" s="85" t="s">
        <v>15</v>
      </c>
      <c r="I11" s="96" t="s">
        <v>34</v>
      </c>
    </row>
    <row r="12" spans="1:9" s="30" customFormat="1" ht="38.25" customHeight="1" x14ac:dyDescent="0.25">
      <c r="A12" s="97"/>
      <c r="B12" s="98"/>
      <c r="C12" s="98"/>
      <c r="D12" s="98"/>
      <c r="E12" s="98"/>
      <c r="F12" s="98"/>
      <c r="G12" s="98"/>
      <c r="H12" s="98"/>
      <c r="I12" s="99"/>
    </row>
    <row r="13" spans="1:9" s="30" customFormat="1" ht="38.25" customHeight="1" x14ac:dyDescent="0.25">
      <c r="A13" s="97"/>
      <c r="B13" s="98"/>
      <c r="C13" s="98"/>
      <c r="D13" s="98"/>
      <c r="E13" s="98"/>
      <c r="F13" s="98"/>
      <c r="G13" s="98"/>
      <c r="H13" s="98"/>
      <c r="I13" s="99"/>
    </row>
    <row r="14" spans="1:9" s="30" customFormat="1" ht="38.25" customHeight="1" x14ac:dyDescent="0.25">
      <c r="A14" s="383" t="s">
        <v>188</v>
      </c>
      <c r="B14" s="384"/>
      <c r="C14" s="384"/>
      <c r="D14" s="384"/>
      <c r="E14" s="384"/>
      <c r="F14" s="384"/>
      <c r="G14" s="384"/>
      <c r="H14" s="384"/>
      <c r="I14" s="385"/>
    </row>
    <row r="15" spans="1:9" s="79" customFormat="1" ht="97.5" customHeight="1" x14ac:dyDescent="0.25">
      <c r="A15" s="86"/>
      <c r="B15" s="87"/>
      <c r="C15" s="88"/>
      <c r="D15" s="89"/>
      <c r="E15" s="92"/>
      <c r="F15" s="90"/>
      <c r="G15" s="91"/>
      <c r="H15" s="93"/>
      <c r="I15" s="89"/>
    </row>
    <row r="16" spans="1:9" s="30" customFormat="1" x14ac:dyDescent="0.25"/>
    <row r="17" spans="2:6" s="30" customFormat="1" x14ac:dyDescent="0.25"/>
    <row r="18" spans="2:6" s="30" customFormat="1" x14ac:dyDescent="0.25"/>
    <row r="19" spans="2:6" s="30" customFormat="1" x14ac:dyDescent="0.25"/>
    <row r="20" spans="2:6" s="30" customFormat="1" x14ac:dyDescent="0.25"/>
    <row r="21" spans="2:6" s="30" customFormat="1" x14ac:dyDescent="0.25"/>
    <row r="22" spans="2:6" s="30" customFormat="1" x14ac:dyDescent="0.25"/>
    <row r="23" spans="2:6" s="30" customFormat="1" x14ac:dyDescent="0.25"/>
    <row r="24" spans="2:6" s="30" customFormat="1" x14ac:dyDescent="0.25"/>
    <row r="26" spans="2:6" x14ac:dyDescent="0.25">
      <c r="B26" t="s">
        <v>73</v>
      </c>
      <c r="F26" t="s">
        <v>72</v>
      </c>
    </row>
  </sheetData>
  <mergeCells count="11">
    <mergeCell ref="A14:I14"/>
    <mergeCell ref="A3:I3"/>
    <mergeCell ref="A2:I2"/>
    <mergeCell ref="F4:I4"/>
    <mergeCell ref="A10:I10"/>
    <mergeCell ref="A9:I9"/>
    <mergeCell ref="A8:I8"/>
    <mergeCell ref="A7:I7"/>
    <mergeCell ref="A6:I6"/>
    <mergeCell ref="A5:I5"/>
    <mergeCell ref="A4:E4"/>
  </mergeCells>
  <printOptions horizontalCentered="1"/>
  <pageMargins left="0.70866141732283472" right="0.70866141732283472" top="0.74803149606299213" bottom="0.74803149606299213" header="0.31496062992125984" footer="0.31496062992125984"/>
  <pageSetup scale="71" fitToHeight="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2</vt:i4>
      </vt:variant>
    </vt:vector>
  </HeadingPairs>
  <TitlesOfParts>
    <vt:vector size="12" baseType="lpstr">
      <vt:lpstr>NUMERAL 2 ADMON.</vt:lpstr>
      <vt:lpstr>Numeral 3 RRHH</vt:lpstr>
      <vt:lpstr>Numeral 4 RRHH</vt:lpstr>
      <vt:lpstr>Numeral 11, Sub 18 y demá ADMON</vt:lpstr>
      <vt:lpstr>Numeral 12 Viajes Finan.</vt:lpstr>
      <vt:lpstr>Numeral 14 Administración</vt:lpstr>
      <vt:lpstr>Numeral 15 Financiero</vt:lpstr>
      <vt:lpstr>Numeral 19 Administración</vt:lpstr>
      <vt:lpstr>Numeral 20 Administración</vt:lpstr>
      <vt:lpstr>Numeral 22 Administración</vt:lpstr>
      <vt:lpstr>'Numeral 11, Sub 18 y demá ADMON'!Área_de_impresión</vt:lpstr>
      <vt:lpstr>'NUMERAL 2 ADMON.'!Área_de_impresión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Delfina Morataya Martinez</cp:lastModifiedBy>
  <cp:lastPrinted>2019-08-06T14:38:38Z</cp:lastPrinted>
  <dcterms:created xsi:type="dcterms:W3CDTF">2017-12-05T18:01:17Z</dcterms:created>
  <dcterms:modified xsi:type="dcterms:W3CDTF">2019-08-06T22:55:38Z</dcterms:modified>
</cp:coreProperties>
</file>